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07fa29de5f7f1c89/Documents/"/>
    </mc:Choice>
  </mc:AlternateContent>
  <xr:revisionPtr revIDLastSave="1724" documentId="8_{56ED9E40-BB71-465B-A40D-A0C5159DF0E0}" xr6:coauthVersionLast="47" xr6:coauthVersionMax="47" xr10:uidLastSave="{EADE48EE-51B7-45C1-8717-C3E3AD0C32DC}"/>
  <bookViews>
    <workbookView xWindow="8220" yWindow="2640" windowWidth="17475" windowHeight="15225" tabRatio="519" firstSheet="3" activeTab="9" xr2:uid="{00000000-000D-0000-FFFF-FFFF00000000}"/>
  </bookViews>
  <sheets>
    <sheet name="7UCP" sheetId="9" r:id="rId1"/>
    <sheet name="8UCP" sheetId="8" r:id="rId2"/>
    <sheet name="8UKP" sheetId="1" r:id="rId3"/>
    <sheet name="9U" sheetId="2" r:id="rId4"/>
    <sheet name="10U" sheetId="3" r:id="rId5"/>
    <sheet name="11U" sheetId="4" r:id="rId6"/>
    <sheet name="12U" sheetId="5" r:id="rId7"/>
    <sheet name="13U" sheetId="6" r:id="rId8"/>
    <sheet name="14U" sheetId="7" r:id="rId9"/>
    <sheet name="15U" sheetId="11" r:id="rId10"/>
    <sheet name="July Series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1" l="1"/>
  <c r="F13" i="11"/>
  <c r="G16" i="11"/>
  <c r="F16" i="11"/>
  <c r="G15" i="11"/>
  <c r="F15" i="11"/>
  <c r="G4" i="11"/>
  <c r="F4" i="11"/>
  <c r="M9" i="11"/>
  <c r="G9" i="11"/>
  <c r="F9" i="11"/>
  <c r="G10" i="11"/>
  <c r="F10" i="11"/>
  <c r="G11" i="5"/>
  <c r="F11" i="5"/>
  <c r="G8" i="5"/>
  <c r="H8" i="5" s="1"/>
  <c r="F8" i="5"/>
  <c r="G7" i="5"/>
  <c r="F7" i="5"/>
  <c r="G15" i="5"/>
  <c r="F15" i="5"/>
  <c r="G21" i="3"/>
  <c r="F21" i="3"/>
  <c r="G24" i="3"/>
  <c r="F24" i="3"/>
  <c r="G9" i="3"/>
  <c r="H9" i="3" s="1"/>
  <c r="F9" i="3"/>
  <c r="G29" i="3"/>
  <c r="F29" i="3"/>
  <c r="G16" i="3"/>
  <c r="F16" i="3"/>
  <c r="G23" i="3"/>
  <c r="F23" i="3"/>
  <c r="G15" i="7"/>
  <c r="F15" i="7"/>
  <c r="G8" i="7"/>
  <c r="F8" i="7"/>
  <c r="G9" i="7"/>
  <c r="F9" i="7"/>
  <c r="G9" i="4"/>
  <c r="F9" i="4"/>
  <c r="G3" i="4"/>
  <c r="F3" i="4"/>
  <c r="G12" i="4"/>
  <c r="E12" i="4"/>
  <c r="F12" i="4"/>
  <c r="G18" i="2"/>
  <c r="H18" i="2" s="1"/>
  <c r="F18" i="2"/>
  <c r="G15" i="2"/>
  <c r="F15" i="2"/>
  <c r="G30" i="3"/>
  <c r="F30" i="3"/>
  <c r="G32" i="3"/>
  <c r="F32" i="3"/>
  <c r="G26" i="3"/>
  <c r="F26" i="3"/>
  <c r="G18" i="3"/>
  <c r="F18" i="3"/>
  <c r="G6" i="3"/>
  <c r="F6" i="3"/>
  <c r="G8" i="3"/>
  <c r="F8" i="3"/>
  <c r="G34" i="3"/>
  <c r="F34" i="3"/>
  <c r="G14" i="3"/>
  <c r="F14" i="3"/>
  <c r="H14" i="3" s="1"/>
  <c r="G10" i="3"/>
  <c r="F10" i="3"/>
  <c r="G11" i="4"/>
  <c r="F11" i="4"/>
  <c r="G7" i="4"/>
  <c r="F7" i="4"/>
  <c r="G18" i="4"/>
  <c r="F18" i="4"/>
  <c r="G15" i="4"/>
  <c r="F15" i="4"/>
  <c r="G3" i="5"/>
  <c r="F3" i="5"/>
  <c r="H3" i="5" s="1"/>
  <c r="G14" i="5"/>
  <c r="F14" i="5"/>
  <c r="G9" i="5"/>
  <c r="F9" i="5"/>
  <c r="G4" i="7"/>
  <c r="F4" i="7"/>
  <c r="G12" i="7"/>
  <c r="F12" i="7"/>
  <c r="G13" i="7"/>
  <c r="F13" i="7"/>
  <c r="G11" i="7"/>
  <c r="L11" i="7"/>
  <c r="F11" i="7"/>
  <c r="G27" i="3"/>
  <c r="F27" i="3"/>
  <c r="G12" i="3"/>
  <c r="F12" i="3"/>
  <c r="G22" i="3"/>
  <c r="F22" i="3"/>
  <c r="E16" i="3"/>
  <c r="G6" i="2"/>
  <c r="F6" i="2"/>
  <c r="G12" i="2"/>
  <c r="F12" i="2"/>
  <c r="G3" i="2"/>
  <c r="F3" i="2"/>
  <c r="G5" i="2"/>
  <c r="F5" i="2"/>
  <c r="G7" i="2"/>
  <c r="F7" i="2"/>
  <c r="G14" i="2"/>
  <c r="H14" i="2" s="1"/>
  <c r="F14" i="2"/>
  <c r="G23" i="6"/>
  <c r="H23" i="6" s="1"/>
  <c r="F23" i="6"/>
  <c r="G4" i="6"/>
  <c r="F4" i="6"/>
  <c r="G10" i="6"/>
  <c r="F10" i="6"/>
  <c r="G28" i="6"/>
  <c r="F28" i="6"/>
  <c r="G5" i="6"/>
  <c r="F5" i="6"/>
  <c r="G20" i="6"/>
  <c r="F20" i="6"/>
  <c r="G31" i="6"/>
  <c r="F31" i="6"/>
  <c r="G32" i="6"/>
  <c r="F32" i="6"/>
  <c r="G33" i="6"/>
  <c r="F33" i="6"/>
  <c r="G11" i="6"/>
  <c r="F11" i="6"/>
  <c r="G13" i="6"/>
  <c r="F13" i="6"/>
  <c r="G19" i="6"/>
  <c r="F19" i="6"/>
  <c r="G6" i="6"/>
  <c r="F6" i="6"/>
  <c r="G10" i="5"/>
  <c r="F10" i="5"/>
  <c r="G4" i="5"/>
  <c r="F4" i="5"/>
  <c r="G5" i="4"/>
  <c r="F5" i="4"/>
  <c r="G10" i="4"/>
  <c r="F10" i="4"/>
  <c r="F21" i="4"/>
  <c r="G21" i="4"/>
  <c r="G13" i="5"/>
  <c r="F13" i="5"/>
  <c r="E3" i="5"/>
  <c r="L3" i="5"/>
  <c r="M3" i="5"/>
  <c r="G22" i="4"/>
  <c r="F22" i="4"/>
  <c r="G5" i="7"/>
  <c r="F5" i="7"/>
  <c r="G16" i="7"/>
  <c r="F16" i="7"/>
  <c r="H13" i="7"/>
  <c r="G6" i="7"/>
  <c r="F6" i="7"/>
  <c r="G13" i="3"/>
  <c r="F13" i="3"/>
  <c r="G5" i="3"/>
  <c r="F5" i="3"/>
  <c r="G17" i="3"/>
  <c r="F17" i="3"/>
  <c r="G20" i="3"/>
  <c r="F20" i="3"/>
  <c r="G11" i="3"/>
  <c r="F11" i="3"/>
  <c r="G7" i="3"/>
  <c r="F7" i="3"/>
  <c r="G4" i="4"/>
  <c r="F4" i="4"/>
  <c r="G8" i="4"/>
  <c r="F8" i="4"/>
  <c r="G16" i="4"/>
  <c r="F16" i="4"/>
  <c r="G30" i="6"/>
  <c r="F30" i="6"/>
  <c r="G26" i="6"/>
  <c r="F26" i="6"/>
  <c r="G8" i="6"/>
  <c r="F8" i="6"/>
  <c r="G27" i="6"/>
  <c r="F27" i="6"/>
  <c r="G9" i="2"/>
  <c r="F9" i="2"/>
  <c r="G11" i="2"/>
  <c r="F11" i="2"/>
  <c r="G10" i="2"/>
  <c r="F10" i="2"/>
  <c r="G8" i="11"/>
  <c r="F8" i="11"/>
  <c r="G6" i="11"/>
  <c r="F6" i="11"/>
  <c r="G7" i="11"/>
  <c r="H7" i="11" s="1"/>
  <c r="F7" i="11"/>
  <c r="G3" i="11"/>
  <c r="F3" i="11"/>
  <c r="G3" i="6"/>
  <c r="F3" i="6"/>
  <c r="G31" i="3"/>
  <c r="F31" i="3"/>
  <c r="G7" i="6"/>
  <c r="F7" i="6"/>
  <c r="G34" i="6"/>
  <c r="F34" i="6"/>
  <c r="G5" i="11"/>
  <c r="F5" i="11"/>
  <c r="G21" i="6"/>
  <c r="F21" i="6"/>
  <c r="G17" i="6"/>
  <c r="F17" i="6"/>
  <c r="H17" i="6" s="1"/>
  <c r="G14" i="4"/>
  <c r="F14" i="4"/>
  <c r="G13" i="4"/>
  <c r="F13" i="4"/>
  <c r="G17" i="4"/>
  <c r="F17" i="4"/>
  <c r="G6" i="5"/>
  <c r="F6" i="5"/>
  <c r="E13" i="5"/>
  <c r="E11" i="5"/>
  <c r="E4" i="5"/>
  <c r="E10" i="5"/>
  <c r="E9" i="5"/>
  <c r="E8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G20" i="4"/>
  <c r="F20" i="4"/>
  <c r="G19" i="4"/>
  <c r="F19" i="4"/>
  <c r="G6" i="4"/>
  <c r="F6" i="4"/>
  <c r="G8" i="2"/>
  <c r="F8" i="2"/>
  <c r="H8" i="2" s="1"/>
  <c r="G4" i="2"/>
  <c r="F4" i="2"/>
  <c r="G13" i="2"/>
  <c r="F13" i="2"/>
  <c r="G16" i="2"/>
  <c r="F16" i="2"/>
  <c r="G25" i="6"/>
  <c r="H25" i="6" s="1"/>
  <c r="F25" i="6"/>
  <c r="G14" i="6"/>
  <c r="H14" i="6" s="1"/>
  <c r="F14" i="6"/>
  <c r="G9" i="6"/>
  <c r="F9" i="6"/>
  <c r="H19" i="6"/>
  <c r="G16" i="6"/>
  <c r="F16" i="6"/>
  <c r="H16" i="6" s="1"/>
  <c r="G19" i="3"/>
  <c r="F19" i="3"/>
  <c r="H19" i="3" s="1"/>
  <c r="H18" i="3"/>
  <c r="H6" i="3"/>
  <c r="G11" i="11"/>
  <c r="F11" i="11"/>
  <c r="H11" i="11" s="1"/>
  <c r="G12" i="11"/>
  <c r="F12" i="11"/>
  <c r="G14" i="11"/>
  <c r="F14" i="11"/>
  <c r="H8" i="6"/>
  <c r="H34" i="6"/>
  <c r="H5" i="6"/>
  <c r="G12" i="6"/>
  <c r="F12" i="6"/>
  <c r="H6" i="6"/>
  <c r="G15" i="6"/>
  <c r="F15" i="6"/>
  <c r="G28" i="3"/>
  <c r="F28" i="3"/>
  <c r="H4" i="7"/>
  <c r="G3" i="7"/>
  <c r="F3" i="7"/>
  <c r="H11" i="6"/>
  <c r="G24" i="6"/>
  <c r="F24" i="6"/>
  <c r="G18" i="6"/>
  <c r="F18" i="6"/>
  <c r="G22" i="6"/>
  <c r="F22" i="6"/>
  <c r="H31" i="3"/>
  <c r="G33" i="3"/>
  <c r="H33" i="3" s="1"/>
  <c r="F33" i="3"/>
  <c r="M15" i="5"/>
  <c r="M6" i="5"/>
  <c r="M5" i="5"/>
  <c r="M12" i="5"/>
  <c r="M7" i="5"/>
  <c r="M14" i="5"/>
  <c r="M13" i="5"/>
  <c r="M11" i="5"/>
  <c r="M4" i="5"/>
  <c r="M10" i="5"/>
  <c r="M9" i="5"/>
  <c r="M8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L15" i="5"/>
  <c r="L6" i="5"/>
  <c r="L5" i="5"/>
  <c r="L12" i="5"/>
  <c r="L7" i="5"/>
  <c r="L14" i="5"/>
  <c r="L13" i="5"/>
  <c r="L11" i="5"/>
  <c r="L4" i="5"/>
  <c r="L10" i="5"/>
  <c r="L9" i="5"/>
  <c r="L8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H15" i="5"/>
  <c r="H6" i="5"/>
  <c r="H5" i="5"/>
  <c r="H12" i="5"/>
  <c r="H11" i="5"/>
  <c r="H4" i="5"/>
  <c r="H10" i="5"/>
  <c r="H9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E15" i="5"/>
  <c r="E6" i="5"/>
  <c r="E5" i="5"/>
  <c r="E12" i="5"/>
  <c r="E7" i="5"/>
  <c r="E14" i="5"/>
  <c r="M16" i="2"/>
  <c r="M17" i="2"/>
  <c r="M13" i="2"/>
  <c r="M8" i="2"/>
  <c r="M11" i="2"/>
  <c r="M5" i="2"/>
  <c r="M12" i="2"/>
  <c r="M4" i="2"/>
  <c r="M14" i="2"/>
  <c r="M6" i="2"/>
  <c r="M15" i="2"/>
  <c r="M10" i="2"/>
  <c r="M9" i="2"/>
  <c r="M7" i="2"/>
  <c r="M3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L16" i="2"/>
  <c r="L17" i="2"/>
  <c r="L13" i="2"/>
  <c r="L8" i="2"/>
  <c r="L11" i="2"/>
  <c r="L5" i="2"/>
  <c r="L12" i="2"/>
  <c r="L4" i="2"/>
  <c r="L14" i="2"/>
  <c r="L6" i="2"/>
  <c r="L15" i="2"/>
  <c r="L10" i="2"/>
  <c r="L9" i="2"/>
  <c r="L7" i="2"/>
  <c r="L3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H16" i="2"/>
  <c r="H17" i="2"/>
  <c r="H13" i="2"/>
  <c r="H5" i="2"/>
  <c r="H12" i="2"/>
  <c r="H4" i="2"/>
  <c r="H6" i="2"/>
  <c r="H15" i="2"/>
  <c r="H10" i="2"/>
  <c r="H9" i="2"/>
  <c r="H7" i="2"/>
  <c r="H3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E16" i="2"/>
  <c r="E17" i="2"/>
  <c r="E13" i="2"/>
  <c r="E8" i="2"/>
  <c r="E11" i="2"/>
  <c r="E5" i="2"/>
  <c r="E12" i="2"/>
  <c r="E4" i="2"/>
  <c r="E14" i="2"/>
  <c r="E6" i="2"/>
  <c r="E15" i="2"/>
  <c r="E10" i="2"/>
  <c r="E9" i="2"/>
  <c r="E7" i="2"/>
  <c r="E3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M32" i="6"/>
  <c r="M33" i="6"/>
  <c r="M5" i="6"/>
  <c r="M22" i="6"/>
  <c r="M30" i="6"/>
  <c r="M15" i="6"/>
  <c r="M29" i="6"/>
  <c r="M18" i="6"/>
  <c r="M24" i="6"/>
  <c r="M11" i="6"/>
  <c r="M8" i="6"/>
  <c r="M12" i="6"/>
  <c r="M34" i="6"/>
  <c r="M27" i="6"/>
  <c r="M16" i="6"/>
  <c r="L32" i="6"/>
  <c r="L33" i="6"/>
  <c r="L5" i="6"/>
  <c r="L22" i="6"/>
  <c r="L30" i="6"/>
  <c r="L15" i="6"/>
  <c r="L29" i="6"/>
  <c r="L18" i="6"/>
  <c r="L24" i="6"/>
  <c r="L11" i="6"/>
  <c r="L6" i="6"/>
  <c r="L8" i="6"/>
  <c r="L12" i="6"/>
  <c r="L34" i="6"/>
  <c r="O34" i="6" s="1"/>
  <c r="L27" i="6"/>
  <c r="L16" i="6"/>
  <c r="H32" i="6"/>
  <c r="H33" i="6"/>
  <c r="H22" i="6"/>
  <c r="H30" i="6"/>
  <c r="H29" i="6"/>
  <c r="H18" i="6"/>
  <c r="H12" i="6"/>
  <c r="E32" i="6"/>
  <c r="E33" i="6"/>
  <c r="E5" i="6"/>
  <c r="E22" i="6"/>
  <c r="E30" i="6"/>
  <c r="E15" i="6"/>
  <c r="E29" i="6"/>
  <c r="E18" i="6"/>
  <c r="E24" i="6"/>
  <c r="E11" i="6"/>
  <c r="E6" i="6"/>
  <c r="E8" i="6"/>
  <c r="E12" i="6"/>
  <c r="E34" i="6"/>
  <c r="E27" i="6"/>
  <c r="E16" i="6"/>
  <c r="M14" i="7"/>
  <c r="M11" i="7"/>
  <c r="M10" i="7"/>
  <c r="M7" i="7"/>
  <c r="M9" i="7"/>
  <c r="M3" i="7"/>
  <c r="M4" i="7"/>
  <c r="M6" i="7"/>
  <c r="M13" i="7"/>
  <c r="M16" i="7"/>
  <c r="M5" i="7"/>
  <c r="M12" i="7"/>
  <c r="M8" i="7"/>
  <c r="M15" i="7"/>
  <c r="M17" i="7"/>
  <c r="M18" i="7"/>
  <c r="M19" i="7"/>
  <c r="L14" i="7"/>
  <c r="L10" i="7"/>
  <c r="L7" i="7"/>
  <c r="L9" i="7"/>
  <c r="L3" i="7"/>
  <c r="O3" i="7" s="1"/>
  <c r="L4" i="7"/>
  <c r="O4" i="7" s="1"/>
  <c r="L6" i="7"/>
  <c r="O6" i="7" s="1"/>
  <c r="L13" i="7"/>
  <c r="L16" i="7"/>
  <c r="O16" i="7" s="1"/>
  <c r="L5" i="7"/>
  <c r="O5" i="7" s="1"/>
  <c r="L12" i="7"/>
  <c r="L8" i="7"/>
  <c r="O8" i="7" s="1"/>
  <c r="L15" i="7"/>
  <c r="O15" i="7" s="1"/>
  <c r="L17" i="7"/>
  <c r="L18" i="7"/>
  <c r="O18" i="7" s="1"/>
  <c r="L19" i="7"/>
  <c r="H14" i="7"/>
  <c r="H11" i="7"/>
  <c r="H10" i="7"/>
  <c r="H7" i="7"/>
  <c r="H9" i="7"/>
  <c r="H3" i="7"/>
  <c r="H6" i="7"/>
  <c r="H16" i="7"/>
  <c r="H5" i="7"/>
  <c r="H12" i="7"/>
  <c r="H8" i="7"/>
  <c r="H15" i="7"/>
  <c r="H17" i="7"/>
  <c r="H18" i="7"/>
  <c r="H19" i="7"/>
  <c r="E14" i="7"/>
  <c r="E11" i="7"/>
  <c r="E10" i="7"/>
  <c r="E7" i="7"/>
  <c r="E9" i="7"/>
  <c r="E3" i="7"/>
  <c r="E4" i="7"/>
  <c r="E6" i="7"/>
  <c r="E13" i="7"/>
  <c r="E16" i="7"/>
  <c r="E5" i="7"/>
  <c r="E12" i="7"/>
  <c r="E8" i="7"/>
  <c r="E15" i="7"/>
  <c r="E17" i="7"/>
  <c r="E18" i="7"/>
  <c r="E19" i="7"/>
  <c r="M7" i="3"/>
  <c r="M23" i="3"/>
  <c r="M19" i="3"/>
  <c r="M29" i="3"/>
  <c r="M34" i="3"/>
  <c r="M24" i="3"/>
  <c r="M8" i="3"/>
  <c r="M11" i="3"/>
  <c r="M21" i="3"/>
  <c r="M4" i="3"/>
  <c r="M9" i="3"/>
  <c r="M18" i="3"/>
  <c r="M25" i="3"/>
  <c r="M28" i="3"/>
  <c r="M31" i="3"/>
  <c r="M3" i="3"/>
  <c r="M15" i="3"/>
  <c r="M10" i="3"/>
  <c r="M33" i="3"/>
  <c r="M27" i="3"/>
  <c r="M17" i="3"/>
  <c r="M26" i="3"/>
  <c r="M12" i="3"/>
  <c r="M5" i="3"/>
  <c r="M13" i="3"/>
  <c r="M16" i="3"/>
  <c r="M22" i="3"/>
  <c r="M14" i="3"/>
  <c r="M32" i="3"/>
  <c r="M30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L7" i="3"/>
  <c r="L23" i="3"/>
  <c r="L19" i="3"/>
  <c r="L29" i="3"/>
  <c r="L34" i="3"/>
  <c r="L24" i="3"/>
  <c r="L8" i="3"/>
  <c r="L11" i="3"/>
  <c r="L21" i="3"/>
  <c r="L4" i="3"/>
  <c r="L9" i="3"/>
  <c r="L18" i="3"/>
  <c r="L20" i="3"/>
  <c r="L25" i="3"/>
  <c r="L28" i="3"/>
  <c r="L31" i="3"/>
  <c r="L3" i="3"/>
  <c r="L15" i="3"/>
  <c r="L6" i="3"/>
  <c r="O6" i="3" s="1"/>
  <c r="L10" i="3"/>
  <c r="O10" i="3" s="1"/>
  <c r="L33" i="3"/>
  <c r="O33" i="3" s="1"/>
  <c r="L27" i="3"/>
  <c r="O27" i="3" s="1"/>
  <c r="L17" i="3"/>
  <c r="L26" i="3"/>
  <c r="O26" i="3" s="1"/>
  <c r="L12" i="3"/>
  <c r="L5" i="3"/>
  <c r="O5" i="3" s="1"/>
  <c r="L13" i="3"/>
  <c r="O13" i="3" s="1"/>
  <c r="L16" i="3"/>
  <c r="O16" i="3" s="1"/>
  <c r="L22" i="3"/>
  <c r="L14" i="3"/>
  <c r="O14" i="3" s="1"/>
  <c r="L32" i="3"/>
  <c r="O32" i="3" s="1"/>
  <c r="L30" i="3"/>
  <c r="O30" i="3" s="1"/>
  <c r="L35" i="3"/>
  <c r="O35" i="3" s="1"/>
  <c r="L36" i="3"/>
  <c r="O36" i="3" s="1"/>
  <c r="L37" i="3"/>
  <c r="O37" i="3" s="1"/>
  <c r="L38" i="3"/>
  <c r="O38" i="3" s="1"/>
  <c r="L39" i="3"/>
  <c r="O39" i="3" s="1"/>
  <c r="L40" i="3"/>
  <c r="O40" i="3" s="1"/>
  <c r="L41" i="3"/>
  <c r="O41" i="3" s="1"/>
  <c r="L42" i="3"/>
  <c r="O42" i="3" s="1"/>
  <c r="L43" i="3"/>
  <c r="O43" i="3" s="1"/>
  <c r="L44" i="3"/>
  <c r="O44" i="3" s="1"/>
  <c r="L45" i="3"/>
  <c r="O45" i="3" s="1"/>
  <c r="L46" i="3"/>
  <c r="O46" i="3" s="1"/>
  <c r="L47" i="3"/>
  <c r="O47" i="3" s="1"/>
  <c r="L48" i="3"/>
  <c r="O48" i="3" s="1"/>
  <c r="L49" i="3"/>
  <c r="O49" i="3" s="1"/>
  <c r="L50" i="3"/>
  <c r="O50" i="3" s="1"/>
  <c r="H7" i="3"/>
  <c r="H23" i="3"/>
  <c r="H34" i="3"/>
  <c r="H11" i="3"/>
  <c r="H4" i="3"/>
  <c r="H25" i="3"/>
  <c r="H28" i="3"/>
  <c r="H3" i="3"/>
  <c r="H15" i="3"/>
  <c r="H10" i="3"/>
  <c r="H17" i="3"/>
  <c r="H26" i="3"/>
  <c r="H5" i="3"/>
  <c r="H13" i="3"/>
  <c r="H16" i="3"/>
  <c r="H22" i="3"/>
  <c r="H32" i="3"/>
  <c r="H30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E7" i="3"/>
  <c r="E23" i="3"/>
  <c r="E19" i="3"/>
  <c r="E29" i="3"/>
  <c r="E34" i="3"/>
  <c r="E24" i="3"/>
  <c r="E8" i="3"/>
  <c r="E11" i="3"/>
  <c r="E21" i="3"/>
  <c r="E4" i="3"/>
  <c r="E9" i="3"/>
  <c r="E18" i="3"/>
  <c r="E20" i="3"/>
  <c r="E25" i="3"/>
  <c r="E28" i="3"/>
  <c r="E31" i="3"/>
  <c r="E3" i="3"/>
  <c r="E15" i="3"/>
  <c r="E6" i="3"/>
  <c r="E10" i="3"/>
  <c r="E33" i="3"/>
  <c r="E27" i="3"/>
  <c r="E17" i="3"/>
  <c r="E26" i="3"/>
  <c r="E12" i="3"/>
  <c r="E5" i="3"/>
  <c r="E13" i="3"/>
  <c r="E22" i="3"/>
  <c r="E14" i="3"/>
  <c r="E32" i="3"/>
  <c r="E30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G11" i="9"/>
  <c r="F11" i="9"/>
  <c r="G10" i="9"/>
  <c r="F10" i="9"/>
  <c r="G5" i="9"/>
  <c r="F5" i="9"/>
  <c r="G9" i="9"/>
  <c r="F9" i="9"/>
  <c r="G8" i="9"/>
  <c r="F8" i="9"/>
  <c r="G7" i="9"/>
  <c r="F7" i="9"/>
  <c r="G6" i="9"/>
  <c r="F6" i="9"/>
  <c r="M6" i="9"/>
  <c r="M7" i="9"/>
  <c r="M8" i="9"/>
  <c r="L6" i="9"/>
  <c r="L7" i="9"/>
  <c r="L8" i="9"/>
  <c r="H7" i="9"/>
  <c r="H8" i="9"/>
  <c r="E6" i="9"/>
  <c r="E7" i="9"/>
  <c r="E8" i="9"/>
  <c r="G4" i="9"/>
  <c r="F4" i="9"/>
  <c r="H6" i="9"/>
  <c r="G3" i="9"/>
  <c r="F3" i="9"/>
  <c r="M43" i="2"/>
  <c r="L43" i="2"/>
  <c r="H43" i="2"/>
  <c r="E43" i="2"/>
  <c r="M42" i="2"/>
  <c r="L42" i="2"/>
  <c r="H42" i="2"/>
  <c r="E42" i="2"/>
  <c r="M41" i="2"/>
  <c r="L41" i="2"/>
  <c r="H41" i="2"/>
  <c r="E41" i="2"/>
  <c r="M40" i="2"/>
  <c r="L40" i="2"/>
  <c r="H40" i="2"/>
  <c r="E40" i="2"/>
  <c r="M39" i="2"/>
  <c r="L39" i="2"/>
  <c r="H39" i="2"/>
  <c r="E39" i="2"/>
  <c r="M38" i="2"/>
  <c r="L38" i="2"/>
  <c r="H38" i="2"/>
  <c r="E38" i="2"/>
  <c r="M37" i="2"/>
  <c r="L37" i="2"/>
  <c r="H37" i="2"/>
  <c r="E37" i="2"/>
  <c r="M36" i="2"/>
  <c r="L36" i="2"/>
  <c r="H36" i="2"/>
  <c r="E36" i="2"/>
  <c r="M18" i="4"/>
  <c r="L18" i="4"/>
  <c r="H18" i="4"/>
  <c r="E18" i="4"/>
  <c r="M19" i="4"/>
  <c r="L19" i="4"/>
  <c r="E19" i="4"/>
  <c r="M10" i="4"/>
  <c r="L10" i="4"/>
  <c r="E10" i="4"/>
  <c r="M6" i="4"/>
  <c r="L6" i="4"/>
  <c r="E6" i="4"/>
  <c r="M22" i="4"/>
  <c r="L22" i="4"/>
  <c r="E22" i="4"/>
  <c r="M42" i="6"/>
  <c r="L42" i="6"/>
  <c r="H42" i="6"/>
  <c r="E42" i="6"/>
  <c r="M41" i="6"/>
  <c r="L41" i="6"/>
  <c r="H41" i="6"/>
  <c r="E41" i="6"/>
  <c r="M40" i="6"/>
  <c r="L40" i="6"/>
  <c r="H40" i="6"/>
  <c r="E40" i="6"/>
  <c r="M39" i="6"/>
  <c r="L39" i="6"/>
  <c r="H39" i="6"/>
  <c r="E39" i="6"/>
  <c r="M38" i="6"/>
  <c r="L38" i="6"/>
  <c r="H38" i="6"/>
  <c r="E38" i="6"/>
  <c r="M37" i="6"/>
  <c r="L37" i="6"/>
  <c r="H37" i="6"/>
  <c r="E37" i="6"/>
  <c r="M36" i="6"/>
  <c r="L36" i="6"/>
  <c r="H36" i="6"/>
  <c r="E36" i="6"/>
  <c r="M35" i="6"/>
  <c r="L35" i="6"/>
  <c r="H35" i="6"/>
  <c r="E35" i="6"/>
  <c r="M23" i="6"/>
  <c r="L23" i="6"/>
  <c r="E23" i="6"/>
  <c r="M20" i="6"/>
  <c r="L20" i="6"/>
  <c r="H20" i="6"/>
  <c r="E20" i="6"/>
  <c r="M31" i="6"/>
  <c r="L31" i="6"/>
  <c r="H31" i="6"/>
  <c r="E31" i="6"/>
  <c r="M13" i="6"/>
  <c r="L13" i="6"/>
  <c r="H13" i="6"/>
  <c r="E13" i="6"/>
  <c r="M28" i="6"/>
  <c r="L28" i="6"/>
  <c r="H28" i="6"/>
  <c r="E28" i="6"/>
  <c r="M4" i="6"/>
  <c r="L4" i="6"/>
  <c r="H4" i="6"/>
  <c r="E4" i="6"/>
  <c r="M26" i="6"/>
  <c r="L26" i="6"/>
  <c r="H26" i="6"/>
  <c r="E26" i="6"/>
  <c r="M3" i="6"/>
  <c r="L3" i="6"/>
  <c r="H3" i="6"/>
  <c r="E3" i="6"/>
  <c r="M7" i="6"/>
  <c r="L7" i="6"/>
  <c r="H7" i="6"/>
  <c r="E7" i="6"/>
  <c r="M21" i="6"/>
  <c r="L21" i="6"/>
  <c r="H21" i="6"/>
  <c r="E21" i="6"/>
  <c r="M10" i="6"/>
  <c r="L10" i="6"/>
  <c r="H10" i="6"/>
  <c r="E10" i="6"/>
  <c r="M17" i="6"/>
  <c r="L17" i="6"/>
  <c r="E17" i="6"/>
  <c r="M25" i="6"/>
  <c r="L25" i="6"/>
  <c r="E25" i="6"/>
  <c r="M14" i="6"/>
  <c r="L14" i="6"/>
  <c r="E14" i="6"/>
  <c r="M9" i="6"/>
  <c r="L9" i="6"/>
  <c r="H9" i="6"/>
  <c r="E9" i="6"/>
  <c r="M19" i="6"/>
  <c r="L19" i="6"/>
  <c r="E19" i="6"/>
  <c r="M43" i="7"/>
  <c r="L43" i="7"/>
  <c r="H43" i="7"/>
  <c r="E43" i="7"/>
  <c r="M42" i="7"/>
  <c r="L42" i="7"/>
  <c r="H42" i="7"/>
  <c r="E42" i="7"/>
  <c r="M41" i="7"/>
  <c r="L41" i="7"/>
  <c r="H41" i="7"/>
  <c r="E41" i="7"/>
  <c r="M40" i="7"/>
  <c r="L40" i="7"/>
  <c r="H40" i="7"/>
  <c r="E40" i="7"/>
  <c r="M39" i="7"/>
  <c r="L39" i="7"/>
  <c r="H39" i="7"/>
  <c r="E39" i="7"/>
  <c r="M38" i="7"/>
  <c r="L38" i="7"/>
  <c r="H38" i="7"/>
  <c r="E38" i="7"/>
  <c r="M37" i="7"/>
  <c r="L37" i="7"/>
  <c r="H37" i="7"/>
  <c r="E37" i="7"/>
  <c r="M36" i="7"/>
  <c r="L36" i="7"/>
  <c r="H36" i="7"/>
  <c r="E36" i="7"/>
  <c r="M35" i="7"/>
  <c r="L35" i="7"/>
  <c r="H35" i="7"/>
  <c r="E35" i="7"/>
  <c r="M34" i="7"/>
  <c r="L34" i="7"/>
  <c r="H34" i="7"/>
  <c r="E34" i="7"/>
  <c r="M33" i="7"/>
  <c r="L33" i="7"/>
  <c r="H33" i="7"/>
  <c r="E33" i="7"/>
  <c r="M32" i="7"/>
  <c r="L32" i="7"/>
  <c r="H32" i="7"/>
  <c r="E32" i="7"/>
  <c r="M31" i="7"/>
  <c r="L31" i="7"/>
  <c r="H31" i="7"/>
  <c r="E31" i="7"/>
  <c r="M30" i="7"/>
  <c r="L30" i="7"/>
  <c r="H30" i="7"/>
  <c r="E30" i="7"/>
  <c r="M29" i="7"/>
  <c r="L29" i="7"/>
  <c r="H29" i="7"/>
  <c r="E29" i="7"/>
  <c r="M28" i="7"/>
  <c r="L28" i="7"/>
  <c r="H28" i="7"/>
  <c r="E28" i="7"/>
  <c r="M27" i="7"/>
  <c r="L27" i="7"/>
  <c r="H27" i="7"/>
  <c r="E27" i="7"/>
  <c r="M26" i="7"/>
  <c r="L26" i="7"/>
  <c r="H26" i="7"/>
  <c r="E26" i="7"/>
  <c r="M25" i="7"/>
  <c r="L25" i="7"/>
  <c r="H25" i="7"/>
  <c r="E25" i="7"/>
  <c r="M24" i="7"/>
  <c r="L24" i="7"/>
  <c r="H24" i="7"/>
  <c r="E24" i="7"/>
  <c r="M23" i="7"/>
  <c r="L23" i="7"/>
  <c r="H23" i="7"/>
  <c r="E23" i="7"/>
  <c r="M22" i="7"/>
  <c r="L22" i="7"/>
  <c r="H22" i="7"/>
  <c r="E22" i="7"/>
  <c r="M21" i="7"/>
  <c r="L21" i="7"/>
  <c r="H21" i="7"/>
  <c r="E21" i="7"/>
  <c r="M20" i="7"/>
  <c r="L20" i="7"/>
  <c r="H20" i="7"/>
  <c r="E20" i="7"/>
  <c r="M13" i="11"/>
  <c r="M3" i="11"/>
  <c r="M5" i="11"/>
  <c r="M12" i="11"/>
  <c r="M14" i="11"/>
  <c r="M10" i="11"/>
  <c r="M11" i="11"/>
  <c r="M4" i="11"/>
  <c r="M7" i="11"/>
  <c r="M6" i="11"/>
  <c r="M8" i="11"/>
  <c r="M15" i="11"/>
  <c r="M16" i="11"/>
  <c r="M17" i="11"/>
  <c r="M18" i="11"/>
  <c r="M19" i="11"/>
  <c r="M20" i="11"/>
  <c r="M21" i="11"/>
  <c r="M22" i="11"/>
  <c r="M23" i="11"/>
  <c r="O23" i="11" s="1"/>
  <c r="M24" i="11"/>
  <c r="M25" i="11"/>
  <c r="L13" i="11"/>
  <c r="L3" i="11"/>
  <c r="O3" i="11" s="1"/>
  <c r="L5" i="11"/>
  <c r="L12" i="11"/>
  <c r="L14" i="11"/>
  <c r="L10" i="11"/>
  <c r="L11" i="11"/>
  <c r="O11" i="11" s="1"/>
  <c r="L4" i="11"/>
  <c r="O4" i="11" s="1"/>
  <c r="L7" i="11"/>
  <c r="L6" i="11"/>
  <c r="L8" i="11"/>
  <c r="L15" i="11"/>
  <c r="L16" i="11"/>
  <c r="L17" i="11"/>
  <c r="L18" i="11"/>
  <c r="O18" i="11" s="1"/>
  <c r="L19" i="11"/>
  <c r="O19" i="11" s="1"/>
  <c r="L20" i="11"/>
  <c r="L21" i="11"/>
  <c r="O21" i="11" s="1"/>
  <c r="L22" i="11"/>
  <c r="L23" i="11"/>
  <c r="L24" i="11"/>
  <c r="L25" i="11"/>
  <c r="L26" i="11"/>
  <c r="H3" i="11"/>
  <c r="H5" i="11"/>
  <c r="H12" i="11"/>
  <c r="H14" i="11"/>
  <c r="H4" i="11"/>
  <c r="H6" i="11"/>
  <c r="H8" i="11"/>
  <c r="H15" i="11"/>
  <c r="H16" i="11"/>
  <c r="H17" i="11"/>
  <c r="H18" i="11"/>
  <c r="H19" i="11"/>
  <c r="H20" i="11"/>
  <c r="H21" i="11"/>
  <c r="H22" i="11"/>
  <c r="H23" i="11"/>
  <c r="H24" i="11"/>
  <c r="H25" i="11"/>
  <c r="E13" i="11"/>
  <c r="E3" i="11"/>
  <c r="E5" i="11"/>
  <c r="E12" i="11"/>
  <c r="E14" i="11"/>
  <c r="E10" i="11"/>
  <c r="E11" i="11"/>
  <c r="E4" i="11"/>
  <c r="E7" i="11"/>
  <c r="E6" i="11"/>
  <c r="E8" i="11"/>
  <c r="E15" i="11"/>
  <c r="E16" i="11"/>
  <c r="E17" i="11"/>
  <c r="E18" i="11"/>
  <c r="E19" i="11"/>
  <c r="E20" i="11"/>
  <c r="E21" i="11"/>
  <c r="E22" i="11"/>
  <c r="E23" i="11"/>
  <c r="E24" i="11"/>
  <c r="E25" i="11"/>
  <c r="L9" i="11"/>
  <c r="H9" i="11"/>
  <c r="E9" i="11"/>
  <c r="H10" i="11" l="1"/>
  <c r="O3" i="5"/>
  <c r="O30" i="2"/>
  <c r="O22" i="2"/>
  <c r="O25" i="3"/>
  <c r="H29" i="3"/>
  <c r="H24" i="3"/>
  <c r="O11" i="3"/>
  <c r="H21" i="3"/>
  <c r="O19" i="7"/>
  <c r="O18" i="3"/>
  <c r="O29" i="3"/>
  <c r="H27" i="3"/>
  <c r="H8" i="3"/>
  <c r="H12" i="3"/>
  <c r="O22" i="3"/>
  <c r="O31" i="2"/>
  <c r="O23" i="2"/>
  <c r="O9" i="2"/>
  <c r="O11" i="2"/>
  <c r="O8" i="2"/>
  <c r="O5" i="5"/>
  <c r="O38" i="5"/>
  <c r="O22" i="5"/>
  <c r="O46" i="5"/>
  <c r="O9" i="5"/>
  <c r="O30" i="5"/>
  <c r="O20" i="5"/>
  <c r="O36" i="5"/>
  <c r="O44" i="5"/>
  <c r="O15" i="5"/>
  <c r="O28" i="5"/>
  <c r="O4" i="5"/>
  <c r="H22" i="4"/>
  <c r="O50" i="5"/>
  <c r="O42" i="5"/>
  <c r="O34" i="5"/>
  <c r="O26" i="5"/>
  <c r="O18" i="5"/>
  <c r="O13" i="5"/>
  <c r="H7" i="5"/>
  <c r="O43" i="5"/>
  <c r="O35" i="5"/>
  <c r="O27" i="5"/>
  <c r="O19" i="5"/>
  <c r="O11" i="5"/>
  <c r="O49" i="5"/>
  <c r="O41" i="5"/>
  <c r="O33" i="5"/>
  <c r="O25" i="5"/>
  <c r="O17" i="5"/>
  <c r="O14" i="5"/>
  <c r="O48" i="5"/>
  <c r="O16" i="5"/>
  <c r="H19" i="4"/>
  <c r="O39" i="5"/>
  <c r="O31" i="5"/>
  <c r="O23" i="5"/>
  <c r="O8" i="5"/>
  <c r="O12" i="5"/>
  <c r="O24" i="5"/>
  <c r="O32" i="5"/>
  <c r="O7" i="5"/>
  <c r="O45" i="5"/>
  <c r="O37" i="5"/>
  <c r="O29" i="5"/>
  <c r="O21" i="5"/>
  <c r="O10" i="5"/>
  <c r="O6" i="5"/>
  <c r="H6" i="4"/>
  <c r="O40" i="5"/>
  <c r="H14" i="5"/>
  <c r="O29" i="7"/>
  <c r="O17" i="7"/>
  <c r="O21" i="7"/>
  <c r="O12" i="7"/>
  <c r="O13" i="7"/>
  <c r="O10" i="7"/>
  <c r="O14" i="7"/>
  <c r="O32" i="7"/>
  <c r="O9" i="7"/>
  <c r="O24" i="3"/>
  <c r="H20" i="3"/>
  <c r="O3" i="3"/>
  <c r="O21" i="3"/>
  <c r="O7" i="3"/>
  <c r="O19" i="3"/>
  <c r="O12" i="3"/>
  <c r="H10" i="4"/>
  <c r="O29" i="2"/>
  <c r="O21" i="2"/>
  <c r="O15" i="2"/>
  <c r="O13" i="2"/>
  <c r="O33" i="2"/>
  <c r="O25" i="2"/>
  <c r="O3" i="2"/>
  <c r="H11" i="2"/>
  <c r="O10" i="2"/>
  <c r="O34" i="2"/>
  <c r="O26" i="2"/>
  <c r="O18" i="2"/>
  <c r="O35" i="2"/>
  <c r="O27" i="2"/>
  <c r="O19" i="2"/>
  <c r="O20" i="11"/>
  <c r="O6" i="11"/>
  <c r="O7" i="11"/>
  <c r="O33" i="6"/>
  <c r="O31" i="3"/>
  <c r="O22" i="11"/>
  <c r="O8" i="11"/>
  <c r="O24" i="11"/>
  <c r="O16" i="11"/>
  <c r="O25" i="11"/>
  <c r="O17" i="11"/>
  <c r="O10" i="11"/>
  <c r="O15" i="11"/>
  <c r="O24" i="6"/>
  <c r="H27" i="6"/>
  <c r="O30" i="6"/>
  <c r="H15" i="6"/>
  <c r="H24" i="6"/>
  <c r="O8" i="6"/>
  <c r="O28" i="2"/>
  <c r="O20" i="2"/>
  <c r="O6" i="2"/>
  <c r="O14" i="2"/>
  <c r="O17" i="2"/>
  <c r="O32" i="2"/>
  <c r="O24" i="2"/>
  <c r="O7" i="2"/>
  <c r="O5" i="2"/>
  <c r="O47" i="5"/>
  <c r="H13" i="5"/>
  <c r="O4" i="2"/>
  <c r="O12" i="2"/>
  <c r="O28" i="3"/>
  <c r="O8" i="3"/>
  <c r="O20" i="3"/>
  <c r="O34" i="3"/>
  <c r="O23" i="3"/>
  <c r="O41" i="6"/>
  <c r="O16" i="6"/>
  <c r="O17" i="3"/>
  <c r="O14" i="11"/>
  <c r="O5" i="11"/>
  <c r="O9" i="11"/>
  <c r="O13" i="11"/>
  <c r="O27" i="6"/>
  <c r="O12" i="6"/>
  <c r="O11" i="6"/>
  <c r="O32" i="6"/>
  <c r="O9" i="6"/>
  <c r="O10" i="6"/>
  <c r="O36" i="6"/>
  <c r="O18" i="6"/>
  <c r="O15" i="6"/>
  <c r="O6" i="6"/>
  <c r="O4" i="3"/>
  <c r="O15" i="3"/>
  <c r="O9" i="3"/>
  <c r="O12" i="11"/>
  <c r="H13" i="11"/>
  <c r="O16" i="2"/>
  <c r="O29" i="6"/>
  <c r="O22" i="6"/>
  <c r="O5" i="6"/>
  <c r="O7" i="7"/>
  <c r="O11" i="7"/>
  <c r="O42" i="6"/>
  <c r="O19" i="6"/>
  <c r="O14" i="6"/>
  <c r="O17" i="6"/>
  <c r="O21" i="6"/>
  <c r="O3" i="6"/>
  <c r="O4" i="6"/>
  <c r="O13" i="6"/>
  <c r="O20" i="6"/>
  <c r="O35" i="6"/>
  <c r="O37" i="6"/>
  <c r="O39" i="6"/>
  <c r="O28" i="6"/>
  <c r="O25" i="6"/>
  <c r="O7" i="6"/>
  <c r="O26" i="6"/>
  <c r="O31" i="6"/>
  <c r="O23" i="6"/>
  <c r="O38" i="6"/>
  <c r="O40" i="6"/>
  <c r="O36" i="2"/>
  <c r="O43" i="2"/>
  <c r="O33" i="7"/>
  <c r="O35" i="7"/>
  <c r="O37" i="7"/>
  <c r="O43" i="7"/>
  <c r="O38" i="7"/>
  <c r="O23" i="7"/>
  <c r="O20" i="7"/>
  <c r="O22" i="7"/>
  <c r="O24" i="7"/>
  <c r="O26" i="7"/>
  <c r="O28" i="7"/>
  <c r="O30" i="7"/>
  <c r="O41" i="7"/>
  <c r="O34" i="7"/>
  <c r="O36" i="7"/>
  <c r="O40" i="7"/>
  <c r="O42" i="7"/>
  <c r="O39" i="7"/>
  <c r="O25" i="7"/>
  <c r="O27" i="7"/>
  <c r="O31" i="7"/>
  <c r="O37" i="2"/>
  <c r="O6" i="4"/>
  <c r="O40" i="2"/>
  <c r="O42" i="2"/>
  <c r="O39" i="2"/>
  <c r="O41" i="2"/>
  <c r="O38" i="2"/>
  <c r="O18" i="4"/>
  <c r="O19" i="4"/>
  <c r="O10" i="4"/>
  <c r="O22" i="4"/>
  <c r="O6" i="9"/>
  <c r="O7" i="9"/>
  <c r="O8" i="9"/>
  <c r="E26" i="11"/>
  <c r="E27" i="11"/>
  <c r="M20" i="4" l="1"/>
  <c r="M17" i="4"/>
  <c r="M13" i="4"/>
  <c r="M8" i="4"/>
  <c r="L20" i="4"/>
  <c r="L21" i="4"/>
  <c r="L17" i="4"/>
  <c r="L13" i="4"/>
  <c r="L8" i="4"/>
  <c r="L14" i="4"/>
  <c r="E20" i="4"/>
  <c r="E17" i="4"/>
  <c r="E13" i="4"/>
  <c r="E8" i="4"/>
  <c r="E14" i="4"/>
  <c r="E16" i="4"/>
  <c r="H8" i="4"/>
  <c r="M14" i="4"/>
  <c r="H14" i="4" l="1"/>
  <c r="O14" i="4"/>
  <c r="O8" i="4"/>
  <c r="O20" i="4"/>
  <c r="H21" i="4"/>
  <c r="O13" i="4"/>
  <c r="O17" i="4"/>
  <c r="H13" i="4"/>
  <c r="H20" i="4" l="1"/>
  <c r="H17" i="4"/>
  <c r="M4" i="4" l="1"/>
  <c r="H4" i="4" l="1"/>
  <c r="E4" i="4"/>
  <c r="L4" i="4"/>
  <c r="O4" i="4" l="1"/>
  <c r="L43" i="6"/>
  <c r="E43" i="6"/>
  <c r="H43" i="6"/>
  <c r="L44" i="6"/>
  <c r="M44" i="6"/>
  <c r="E44" i="6"/>
  <c r="H44" i="6"/>
  <c r="L45" i="6"/>
  <c r="M45" i="6"/>
  <c r="E45" i="6"/>
  <c r="H45" i="6"/>
  <c r="L46" i="6"/>
  <c r="M46" i="6"/>
  <c r="E46" i="6"/>
  <c r="H46" i="6"/>
  <c r="L47" i="6"/>
  <c r="M47" i="6"/>
  <c r="H47" i="6"/>
  <c r="L48" i="6"/>
  <c r="M48" i="6"/>
  <c r="E48" i="6"/>
  <c r="H48" i="6"/>
  <c r="L49" i="6"/>
  <c r="M49" i="6"/>
  <c r="E49" i="6"/>
  <c r="H49" i="6"/>
  <c r="L50" i="6"/>
  <c r="E50" i="6"/>
  <c r="H50" i="6"/>
  <c r="L51" i="6"/>
  <c r="E51" i="6"/>
  <c r="H51" i="6"/>
  <c r="E52" i="6"/>
  <c r="H52" i="6"/>
  <c r="L52" i="6"/>
  <c r="M52" i="6"/>
  <c r="L53" i="6"/>
  <c r="E53" i="6"/>
  <c r="M53" i="6"/>
  <c r="H53" i="6"/>
  <c r="L54" i="6"/>
  <c r="E54" i="6"/>
  <c r="M54" i="6"/>
  <c r="H54" i="6"/>
  <c r="L55" i="6"/>
  <c r="E55" i="6"/>
  <c r="H55" i="6"/>
  <c r="E56" i="6"/>
  <c r="H56" i="6"/>
  <c r="L56" i="6"/>
  <c r="E57" i="6"/>
  <c r="M57" i="6"/>
  <c r="H57" i="6"/>
  <c r="L57" i="6"/>
  <c r="E58" i="6"/>
  <c r="M58" i="6"/>
  <c r="H58" i="6"/>
  <c r="E59" i="6"/>
  <c r="M59" i="6"/>
  <c r="H59" i="6"/>
  <c r="E60" i="6"/>
  <c r="M60" i="6"/>
  <c r="H60" i="6"/>
  <c r="E61" i="6"/>
  <c r="M61" i="6"/>
  <c r="H61" i="6"/>
  <c r="E62" i="6"/>
  <c r="M62" i="6"/>
  <c r="H62" i="6"/>
  <c r="E63" i="6"/>
  <c r="M63" i="6"/>
  <c r="H63" i="6"/>
  <c r="E64" i="6"/>
  <c r="H64" i="6"/>
  <c r="M64" i="6"/>
  <c r="E65" i="6"/>
  <c r="H65" i="6"/>
  <c r="L65" i="6"/>
  <c r="M65" i="6"/>
  <c r="E66" i="6"/>
  <c r="H66" i="6"/>
  <c r="L66" i="6"/>
  <c r="M66" i="6"/>
  <c r="E67" i="6"/>
  <c r="H67" i="6"/>
  <c r="L67" i="6"/>
  <c r="M67" i="6"/>
  <c r="E68" i="6"/>
  <c r="H68" i="6"/>
  <c r="L68" i="6"/>
  <c r="M68" i="6"/>
  <c r="E69" i="6"/>
  <c r="H69" i="6"/>
  <c r="L69" i="6"/>
  <c r="M69" i="6"/>
  <c r="E70" i="6"/>
  <c r="H70" i="6"/>
  <c r="L70" i="6"/>
  <c r="M70" i="6"/>
  <c r="E71" i="6"/>
  <c r="M71" i="6"/>
  <c r="H71" i="6"/>
  <c r="L71" i="6"/>
  <c r="L72" i="6"/>
  <c r="M72" i="6"/>
  <c r="H72" i="6"/>
  <c r="L73" i="6"/>
  <c r="M73" i="6"/>
  <c r="H73" i="6"/>
  <c r="E74" i="6"/>
  <c r="H74" i="6"/>
  <c r="L74" i="6"/>
  <c r="M74" i="6"/>
  <c r="E75" i="6"/>
  <c r="H75" i="6"/>
  <c r="L75" i="6"/>
  <c r="M75" i="6"/>
  <c r="E76" i="6"/>
  <c r="H76" i="6"/>
  <c r="L76" i="6"/>
  <c r="M76" i="6"/>
  <c r="E77" i="6"/>
  <c r="H77" i="6"/>
  <c r="L77" i="6"/>
  <c r="M77" i="6"/>
  <c r="E21" i="4" l="1"/>
  <c r="M21" i="4"/>
  <c r="O21" i="4" s="1"/>
  <c r="O77" i="6"/>
  <c r="O74" i="6"/>
  <c r="O72" i="6"/>
  <c r="O76" i="6"/>
  <c r="O75" i="6"/>
  <c r="O66" i="6"/>
  <c r="O73" i="6"/>
  <c r="O69" i="6"/>
  <c r="O52" i="6"/>
  <c r="O47" i="6"/>
  <c r="O67" i="6"/>
  <c r="O54" i="6"/>
  <c r="O45" i="6"/>
  <c r="O70" i="6"/>
  <c r="O65" i="6"/>
  <c r="O68" i="6"/>
  <c r="O44" i="6"/>
  <c r="O48" i="6"/>
  <c r="O46" i="6"/>
  <c r="O49" i="6"/>
  <c r="O57" i="6"/>
  <c r="O53" i="6"/>
  <c r="O71" i="6"/>
  <c r="L64" i="6"/>
  <c r="O64" i="6" s="1"/>
  <c r="E47" i="6"/>
  <c r="E72" i="6"/>
  <c r="L62" i="6"/>
  <c r="O62" i="6" s="1"/>
  <c r="E73" i="6"/>
  <c r="L63" i="6"/>
  <c r="O63" i="6" s="1"/>
  <c r="L60" i="6"/>
  <c r="O60" i="6" s="1"/>
  <c r="L59" i="6"/>
  <c r="O59" i="6" s="1"/>
  <c r="L58" i="6"/>
  <c r="O58" i="6" s="1"/>
  <c r="M56" i="6"/>
  <c r="O56" i="6" s="1"/>
  <c r="M55" i="6"/>
  <c r="O55" i="6" s="1"/>
  <c r="M50" i="6"/>
  <c r="O50" i="6" s="1"/>
  <c r="M51" i="6"/>
  <c r="O51" i="6" s="1"/>
  <c r="M43" i="6"/>
  <c r="O43" i="6" s="1"/>
  <c r="L61" i="6"/>
  <c r="O61" i="6" s="1"/>
  <c r="H59" i="5" l="1"/>
  <c r="H50" i="4" l="1"/>
  <c r="M50" i="4"/>
  <c r="L50" i="4"/>
  <c r="H38" i="4"/>
  <c r="M38" i="4"/>
  <c r="E38" i="4"/>
  <c r="O50" i="4" l="1"/>
  <c r="E50" i="4"/>
  <c r="L38" i="4"/>
  <c r="O38" i="4" s="1"/>
  <c r="L16" i="4"/>
  <c r="H16" i="4"/>
  <c r="M16" i="4" l="1"/>
  <c r="O16" i="4" s="1"/>
  <c r="H30" i="4"/>
  <c r="M30" i="4"/>
  <c r="L30" i="4"/>
  <c r="M73" i="5"/>
  <c r="L73" i="5"/>
  <c r="M87" i="5"/>
  <c r="L87" i="5"/>
  <c r="H80" i="3"/>
  <c r="L80" i="3"/>
  <c r="O30" i="4" l="1"/>
  <c r="H87" i="5"/>
  <c r="E30" i="4"/>
  <c r="E80" i="3"/>
  <c r="H73" i="5"/>
  <c r="O87" i="5"/>
  <c r="O73" i="5"/>
  <c r="M80" i="3"/>
  <c r="O80" i="3" s="1"/>
  <c r="M61" i="5"/>
  <c r="H34" i="4"/>
  <c r="M34" i="4"/>
  <c r="L34" i="4"/>
  <c r="H39" i="4"/>
  <c r="M39" i="4"/>
  <c r="L39" i="4"/>
  <c r="M42" i="4"/>
  <c r="L42" i="4"/>
  <c r="O39" i="4" l="1"/>
  <c r="E39" i="4"/>
  <c r="O34" i="4"/>
  <c r="E42" i="4"/>
  <c r="E34" i="4"/>
  <c r="H61" i="5"/>
  <c r="O42" i="4"/>
  <c r="H42" i="4"/>
  <c r="L61" i="5"/>
  <c r="O61" i="5" s="1"/>
  <c r="H58" i="5"/>
  <c r="M58" i="5"/>
  <c r="L58" i="5"/>
  <c r="H79" i="5"/>
  <c r="L79" i="5"/>
  <c r="M57" i="5"/>
  <c r="L57" i="5"/>
  <c r="L26" i="4"/>
  <c r="H55" i="2"/>
  <c r="M55" i="2"/>
  <c r="L55" i="2"/>
  <c r="H54" i="2"/>
  <c r="M54" i="2"/>
  <c r="L54" i="2"/>
  <c r="L12" i="8"/>
  <c r="H12" i="8"/>
  <c r="M12" i="8"/>
  <c r="O12" i="8" s="1"/>
  <c r="L18" i="8"/>
  <c r="H18" i="8"/>
  <c r="E18" i="8"/>
  <c r="O55" i="2" l="1"/>
  <c r="O54" i="2"/>
  <c r="E55" i="2"/>
  <c r="E12" i="8"/>
  <c r="H26" i="4"/>
  <c r="E54" i="2"/>
  <c r="M18" i="8"/>
  <c r="O18" i="8" s="1"/>
  <c r="H57" i="5"/>
  <c r="O58" i="5"/>
  <c r="O57" i="5"/>
  <c r="E26" i="4"/>
  <c r="M79" i="5"/>
  <c r="O79" i="5" s="1"/>
  <c r="M26" i="4"/>
  <c r="O26" i="4" s="1"/>
  <c r="H52" i="2"/>
  <c r="M52" i="2"/>
  <c r="E52" i="2"/>
  <c r="L52" i="2" l="1"/>
  <c r="O52" i="2" s="1"/>
  <c r="H90" i="5" l="1"/>
  <c r="L90" i="5"/>
  <c r="M90" i="5"/>
  <c r="L86" i="5"/>
  <c r="H86" i="5"/>
  <c r="M86" i="5"/>
  <c r="L83" i="5"/>
  <c r="H83" i="5"/>
  <c r="L55" i="3"/>
  <c r="H55" i="3"/>
  <c r="M55" i="3"/>
  <c r="E55" i="3"/>
  <c r="O55" i="3" l="1"/>
  <c r="O90" i="5"/>
  <c r="O86" i="5"/>
  <c r="M83" i="5"/>
  <c r="O83" i="5" s="1"/>
  <c r="M33" i="4"/>
  <c r="L33" i="4"/>
  <c r="H33" i="4" l="1"/>
  <c r="O33" i="4"/>
  <c r="E33" i="4"/>
  <c r="L77" i="5"/>
  <c r="H77" i="5"/>
  <c r="M77" i="5"/>
  <c r="L85" i="5"/>
  <c r="L29" i="4"/>
  <c r="H29" i="4"/>
  <c r="E29" i="4"/>
  <c r="M36" i="4"/>
  <c r="H85" i="5" l="1"/>
  <c r="O77" i="5"/>
  <c r="M29" i="4"/>
  <c r="O29" i="4" s="1"/>
  <c r="H36" i="4"/>
  <c r="E36" i="4"/>
  <c r="M85" i="5"/>
  <c r="O85" i="5" s="1"/>
  <c r="L36" i="4"/>
  <c r="O36" i="4" s="1"/>
  <c r="H56" i="2"/>
  <c r="M56" i="2"/>
  <c r="L56" i="2"/>
  <c r="M45" i="2"/>
  <c r="L45" i="2"/>
  <c r="H10" i="8"/>
  <c r="M10" i="8"/>
  <c r="E10" i="8"/>
  <c r="L10" i="8"/>
  <c r="H6" i="8"/>
  <c r="M6" i="8"/>
  <c r="E6" i="8"/>
  <c r="L6" i="8"/>
  <c r="O6" i="8" s="1"/>
  <c r="M5" i="8"/>
  <c r="H5" i="8"/>
  <c r="L5" i="8"/>
  <c r="O5" i="8" s="1"/>
  <c r="O10" i="8" l="1"/>
  <c r="E5" i="8"/>
  <c r="H45" i="2"/>
  <c r="O56" i="2"/>
  <c r="O45" i="2"/>
  <c r="E45" i="2"/>
  <c r="E56" i="2"/>
  <c r="L83" i="3"/>
  <c r="E83" i="3"/>
  <c r="L67" i="3"/>
  <c r="H67" i="3"/>
  <c r="E67" i="3"/>
  <c r="H52" i="5"/>
  <c r="M52" i="5"/>
  <c r="L52" i="5"/>
  <c r="M83" i="3" l="1"/>
  <c r="O83" i="3" s="1"/>
  <c r="M67" i="3"/>
  <c r="O67" i="3" s="1"/>
  <c r="O52" i="5"/>
  <c r="L66" i="5"/>
  <c r="H66" i="5"/>
  <c r="M66" i="5"/>
  <c r="H5" i="4"/>
  <c r="M5" i="4"/>
  <c r="L37" i="4"/>
  <c r="H37" i="4"/>
  <c r="E37" i="4"/>
  <c r="H57" i="3"/>
  <c r="L57" i="3"/>
  <c r="L86" i="3"/>
  <c r="H86" i="3"/>
  <c r="E86" i="3" l="1"/>
  <c r="O66" i="5"/>
  <c r="E5" i="4"/>
  <c r="L5" i="4"/>
  <c r="O5" i="4" s="1"/>
  <c r="M86" i="3"/>
  <c r="O86" i="3" s="1"/>
  <c r="E57" i="3"/>
  <c r="M37" i="4"/>
  <c r="O37" i="4" s="1"/>
  <c r="M57" i="3"/>
  <c r="O57" i="3" s="1"/>
  <c r="L80" i="5"/>
  <c r="H80" i="5"/>
  <c r="M80" i="5"/>
  <c r="M75" i="5"/>
  <c r="L75" i="5"/>
  <c r="H3" i="8"/>
  <c r="M3" i="8"/>
  <c r="L3" i="8"/>
  <c r="H9" i="8"/>
  <c r="M9" i="8"/>
  <c r="L9" i="8"/>
  <c r="L22" i="8"/>
  <c r="H22" i="8"/>
  <c r="E22" i="8"/>
  <c r="M22" i="8"/>
  <c r="O22" i="8" l="1"/>
  <c r="O3" i="8"/>
  <c r="O9" i="8"/>
  <c r="E3" i="8"/>
  <c r="E9" i="8"/>
  <c r="H75" i="5"/>
  <c r="O80" i="5"/>
  <c r="O75" i="5"/>
  <c r="H78" i="5"/>
  <c r="M78" i="5"/>
  <c r="L78" i="5"/>
  <c r="O78" i="5" l="1"/>
  <c r="L76" i="5"/>
  <c r="M70" i="5"/>
  <c r="L70" i="5"/>
  <c r="L62" i="5"/>
  <c r="L60" i="5"/>
  <c r="M60" i="5"/>
  <c r="L43" i="4"/>
  <c r="M27" i="4"/>
  <c r="L27" i="4"/>
  <c r="M56" i="4"/>
  <c r="L56" i="4"/>
  <c r="M81" i="3"/>
  <c r="L81" i="3"/>
  <c r="H56" i="3"/>
  <c r="E56" i="3"/>
  <c r="L56" i="3"/>
  <c r="E77" i="3"/>
  <c r="M77" i="3"/>
  <c r="L77" i="3"/>
  <c r="L21" i="8"/>
  <c r="H21" i="8"/>
  <c r="M21" i="8"/>
  <c r="E21" i="8"/>
  <c r="H17" i="8"/>
  <c r="L17" i="8"/>
  <c r="M8" i="8"/>
  <c r="L8" i="8"/>
  <c r="H8" i="8"/>
  <c r="E8" i="8"/>
  <c r="O21" i="8" l="1"/>
  <c r="H81" i="3"/>
  <c r="O81" i="3"/>
  <c r="H27" i="4"/>
  <c r="O8" i="8"/>
  <c r="E17" i="8"/>
  <c r="O77" i="3"/>
  <c r="H70" i="5"/>
  <c r="H76" i="5"/>
  <c r="H62" i="5"/>
  <c r="H43" i="4"/>
  <c r="O56" i="4"/>
  <c r="H56" i="4"/>
  <c r="O70" i="5"/>
  <c r="O27" i="4"/>
  <c r="E27" i="4"/>
  <c r="E56" i="4"/>
  <c r="E43" i="4"/>
  <c r="H77" i="3"/>
  <c r="E81" i="3"/>
  <c r="H60" i="5"/>
  <c r="M76" i="5"/>
  <c r="O76" i="5" s="1"/>
  <c r="O60" i="5"/>
  <c r="M62" i="5"/>
  <c r="O62" i="5" s="1"/>
  <c r="M43" i="4"/>
  <c r="O43" i="4" s="1"/>
  <c r="M56" i="3"/>
  <c r="O56" i="3" s="1"/>
  <c r="M17" i="8"/>
  <c r="O17" i="8" s="1"/>
  <c r="L35" i="4"/>
  <c r="H35" i="4"/>
  <c r="E35" i="4"/>
  <c r="L58" i="4"/>
  <c r="H58" i="4"/>
  <c r="M58" i="4"/>
  <c r="M59" i="4"/>
  <c r="M57" i="4"/>
  <c r="L57" i="4"/>
  <c r="L25" i="4"/>
  <c r="H25" i="4"/>
  <c r="M25" i="4"/>
  <c r="E25" i="4"/>
  <c r="L59" i="3"/>
  <c r="H54" i="3"/>
  <c r="M54" i="3"/>
  <c r="L54" i="3"/>
  <c r="L84" i="3"/>
  <c r="H69" i="3"/>
  <c r="L69" i="3"/>
  <c r="L61" i="3"/>
  <c r="H46" i="2"/>
  <c r="M46" i="2"/>
  <c r="L46" i="2"/>
  <c r="H4" i="8"/>
  <c r="E4" i="8"/>
  <c r="L4" i="8"/>
  <c r="H16" i="8"/>
  <c r="M16" i="8"/>
  <c r="L16" i="8"/>
  <c r="H13" i="8"/>
  <c r="M13" i="8"/>
  <c r="L13" i="8"/>
  <c r="M15" i="8"/>
  <c r="L15" i="8"/>
  <c r="O16" i="8" l="1"/>
  <c r="H15" i="8"/>
  <c r="E57" i="4"/>
  <c r="H59" i="3"/>
  <c r="E46" i="2"/>
  <c r="E58" i="4"/>
  <c r="E15" i="8"/>
  <c r="E16" i="8"/>
  <c r="H57" i="4"/>
  <c r="O25" i="4"/>
  <c r="O46" i="2"/>
  <c r="O57" i="4"/>
  <c r="E59" i="4"/>
  <c r="H59" i="4"/>
  <c r="L59" i="4"/>
  <c r="O59" i="4" s="1"/>
  <c r="O58" i="4"/>
  <c r="E59" i="3"/>
  <c r="H84" i="3"/>
  <c r="O54" i="3"/>
  <c r="E54" i="3"/>
  <c r="E84" i="3"/>
  <c r="E69" i="3"/>
  <c r="M35" i="4"/>
  <c r="O35" i="4" s="1"/>
  <c r="M59" i="3"/>
  <c r="O59" i="3" s="1"/>
  <c r="M84" i="3"/>
  <c r="O84" i="3" s="1"/>
  <c r="M69" i="3"/>
  <c r="O69" i="3" s="1"/>
  <c r="H61" i="3"/>
  <c r="E61" i="3"/>
  <c r="M61" i="3"/>
  <c r="O61" i="3" s="1"/>
  <c r="M4" i="8"/>
  <c r="O4" i="8" s="1"/>
  <c r="O15" i="8"/>
  <c r="O13" i="8"/>
  <c r="E13" i="8"/>
  <c r="M63" i="3" l="1"/>
  <c r="L63" i="3"/>
  <c r="M64" i="3"/>
  <c r="M65" i="3"/>
  <c r="H49" i="2"/>
  <c r="L49" i="2"/>
  <c r="E49" i="2" l="1"/>
  <c r="E64" i="3"/>
  <c r="O63" i="3"/>
  <c r="E65" i="3"/>
  <c r="H65" i="3"/>
  <c r="H64" i="3"/>
  <c r="H63" i="3"/>
  <c r="L65" i="3"/>
  <c r="O65" i="3" s="1"/>
  <c r="L64" i="3"/>
  <c r="O64" i="3" s="1"/>
  <c r="E63" i="3"/>
  <c r="M49" i="2"/>
  <c r="O49" i="2" s="1"/>
  <c r="H53" i="2" l="1"/>
  <c r="M53" i="2"/>
  <c r="E53" i="2" l="1"/>
  <c r="L53" i="2"/>
  <c r="O53" i="2" s="1"/>
  <c r="H11" i="4"/>
  <c r="M11" i="4"/>
  <c r="L52" i="4"/>
  <c r="H52" i="4"/>
  <c r="M52" i="4"/>
  <c r="E52" i="4"/>
  <c r="H3" i="4"/>
  <c r="L3" i="4"/>
  <c r="M85" i="3"/>
  <c r="E85" i="3"/>
  <c r="L85" i="3"/>
  <c r="L51" i="5"/>
  <c r="H51" i="5"/>
  <c r="M51" i="5"/>
  <c r="H54" i="5"/>
  <c r="M54" i="5"/>
  <c r="L54" i="5"/>
  <c r="M81" i="5"/>
  <c r="L81" i="5"/>
  <c r="H74" i="5"/>
  <c r="M74" i="5"/>
  <c r="O52" i="4" l="1"/>
  <c r="H81" i="5"/>
  <c r="E11" i="4"/>
  <c r="E3" i="4"/>
  <c r="L11" i="4"/>
  <c r="O11" i="4" s="1"/>
  <c r="O54" i="5"/>
  <c r="O81" i="5"/>
  <c r="O51" i="5"/>
  <c r="O85" i="3"/>
  <c r="H85" i="3"/>
  <c r="M3" i="4"/>
  <c r="O3" i="4" s="1"/>
  <c r="L74" i="5"/>
  <c r="O74" i="5" s="1"/>
  <c r="M68" i="3"/>
  <c r="L68" i="3"/>
  <c r="M73" i="3"/>
  <c r="L73" i="3"/>
  <c r="M78" i="3"/>
  <c r="M75" i="3"/>
  <c r="L75" i="3"/>
  <c r="L48" i="2"/>
  <c r="H48" i="2"/>
  <c r="M48" i="2"/>
  <c r="L9" i="4"/>
  <c r="E48" i="2" l="1"/>
  <c r="O48" i="2"/>
  <c r="H73" i="3"/>
  <c r="H68" i="3"/>
  <c r="H78" i="3"/>
  <c r="E68" i="3"/>
  <c r="H75" i="3"/>
  <c r="O73" i="3"/>
  <c r="O68" i="3"/>
  <c r="E78" i="3"/>
  <c r="E75" i="3"/>
  <c r="L78" i="3"/>
  <c r="O78" i="3" s="1"/>
  <c r="E73" i="3"/>
  <c r="O75" i="3"/>
  <c r="H31" i="4" l="1"/>
  <c r="L31" i="4"/>
  <c r="M46" i="4"/>
  <c r="L46" i="4"/>
  <c r="L79" i="3"/>
  <c r="M76" i="3"/>
  <c r="H76" i="3" l="1"/>
  <c r="E46" i="4"/>
  <c r="O46" i="4"/>
  <c r="H46" i="4"/>
  <c r="E31" i="4"/>
  <c r="H79" i="3"/>
  <c r="E76" i="3"/>
  <c r="L76" i="3"/>
  <c r="O76" i="3" s="1"/>
  <c r="E79" i="3"/>
  <c r="M31" i="4"/>
  <c r="O31" i="4" s="1"/>
  <c r="M79" i="3"/>
  <c r="O79" i="3" s="1"/>
  <c r="H82" i="5"/>
  <c r="L82" i="5"/>
  <c r="M69" i="5"/>
  <c r="L69" i="5"/>
  <c r="O69" i="5" l="1"/>
  <c r="M82" i="5"/>
  <c r="O82" i="5" s="1"/>
  <c r="H69" i="5"/>
  <c r="H44" i="4"/>
  <c r="M45" i="4"/>
  <c r="L45" i="4"/>
  <c r="H32" i="4"/>
  <c r="M32" i="4"/>
  <c r="L32" i="4"/>
  <c r="L53" i="4"/>
  <c r="H53" i="4"/>
  <c r="E53" i="4"/>
  <c r="M55" i="5"/>
  <c r="M67" i="5"/>
  <c r="L67" i="5"/>
  <c r="L68" i="5"/>
  <c r="H68" i="5"/>
  <c r="M68" i="5"/>
  <c r="L53" i="5"/>
  <c r="H55" i="4"/>
  <c r="L55" i="4"/>
  <c r="H41" i="4"/>
  <c r="M41" i="4"/>
  <c r="E41" i="4"/>
  <c r="M40" i="4"/>
  <c r="L40" i="4"/>
  <c r="L44" i="4"/>
  <c r="E44" i="4"/>
  <c r="L47" i="4"/>
  <c r="H47" i="4"/>
  <c r="E47" i="4"/>
  <c r="L63" i="5"/>
  <c r="H63" i="5"/>
  <c r="M63" i="5"/>
  <c r="H50" i="2"/>
  <c r="M50" i="2"/>
  <c r="L50" i="2"/>
  <c r="H64" i="5"/>
  <c r="M64" i="5"/>
  <c r="L64" i="5"/>
  <c r="L15" i="4"/>
  <c r="H15" i="4"/>
  <c r="M15" i="4"/>
  <c r="M24" i="4"/>
  <c r="M55" i="4"/>
  <c r="L49" i="4"/>
  <c r="E49" i="4"/>
  <c r="M49" i="4"/>
  <c r="H12" i="4"/>
  <c r="M12" i="4"/>
  <c r="L12" i="4"/>
  <c r="L51" i="4"/>
  <c r="M74" i="3"/>
  <c r="L74" i="3"/>
  <c r="L70" i="3"/>
  <c r="O74" i="3" l="1"/>
  <c r="H40" i="4"/>
  <c r="E15" i="4"/>
  <c r="O15" i="4"/>
  <c r="E24" i="4"/>
  <c r="O32" i="4"/>
  <c r="H45" i="4"/>
  <c r="O50" i="2"/>
  <c r="E50" i="2"/>
  <c r="E40" i="4"/>
  <c r="M53" i="4"/>
  <c r="O53" i="4" s="1"/>
  <c r="E32" i="4"/>
  <c r="O40" i="4"/>
  <c r="E45" i="4"/>
  <c r="O45" i="4"/>
  <c r="O12" i="4"/>
  <c r="L24" i="4"/>
  <c r="O24" i="4" s="1"/>
  <c r="M44" i="4"/>
  <c r="O44" i="4" s="1"/>
  <c r="L41" i="4"/>
  <c r="O41" i="4" s="1"/>
  <c r="M47" i="4"/>
  <c r="O47" i="4" s="1"/>
  <c r="O55" i="4"/>
  <c r="O49" i="4"/>
  <c r="H74" i="3"/>
  <c r="O63" i="5"/>
  <c r="M53" i="5"/>
  <c r="O53" i="5" s="1"/>
  <c r="O67" i="5"/>
  <c r="H55" i="5"/>
  <c r="L55" i="5"/>
  <c r="O55" i="5" s="1"/>
  <c r="O68" i="5"/>
  <c r="E74" i="3"/>
  <c r="H70" i="3"/>
  <c r="E70" i="3"/>
  <c r="H67" i="5"/>
  <c r="H53" i="5"/>
  <c r="H49" i="4"/>
  <c r="H51" i="4"/>
  <c r="E51" i="4"/>
  <c r="H24" i="4"/>
  <c r="O64" i="5"/>
  <c r="E55" i="4"/>
  <c r="M51" i="4"/>
  <c r="O51" i="4" s="1"/>
  <c r="M70" i="3"/>
  <c r="O70" i="3" s="1"/>
  <c r="H7" i="4"/>
  <c r="M7" i="4"/>
  <c r="E7" i="4"/>
  <c r="M71" i="3"/>
  <c r="L71" i="3"/>
  <c r="L62" i="3"/>
  <c r="M60" i="3"/>
  <c r="E60" i="3"/>
  <c r="E62" i="3"/>
  <c r="H60" i="3"/>
  <c r="H62" i="3"/>
  <c r="L60" i="3"/>
  <c r="M62" i="3"/>
  <c r="M47" i="2"/>
  <c r="L47" i="2"/>
  <c r="H47" i="2" l="1"/>
  <c r="H71" i="3"/>
  <c r="L7" i="4"/>
  <c r="O7" i="4" s="1"/>
  <c r="O60" i="3"/>
  <c r="E71" i="3"/>
  <c r="E47" i="2"/>
  <c r="O47" i="2"/>
  <c r="O71" i="3"/>
  <c r="O62" i="3"/>
  <c r="M65" i="5"/>
  <c r="M56" i="5"/>
  <c r="L56" i="5"/>
  <c r="M71" i="5"/>
  <c r="M72" i="5"/>
  <c r="M84" i="5"/>
  <c r="M88" i="5"/>
  <c r="M89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L59" i="5"/>
  <c r="L65" i="5"/>
  <c r="L71" i="5"/>
  <c r="L72" i="5"/>
  <c r="L84" i="5"/>
  <c r="L88" i="5"/>
  <c r="L89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H56" i="5"/>
  <c r="H65" i="5"/>
  <c r="H71" i="5"/>
  <c r="H72" i="5"/>
  <c r="H84" i="5"/>
  <c r="H88" i="5"/>
  <c r="H89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M72" i="3"/>
  <c r="L72" i="3"/>
  <c r="M66" i="3"/>
  <c r="M58" i="3"/>
  <c r="L58" i="3"/>
  <c r="H53" i="3"/>
  <c r="M53" i="3"/>
  <c r="H52" i="3"/>
  <c r="M52" i="3"/>
  <c r="M51" i="3"/>
  <c r="L51" i="3"/>
  <c r="M82" i="3"/>
  <c r="M87" i="3"/>
  <c r="M88" i="3"/>
  <c r="M89" i="3"/>
  <c r="M90" i="3"/>
  <c r="M91" i="3"/>
  <c r="M92" i="3"/>
  <c r="M93" i="3"/>
  <c r="M94" i="3"/>
  <c r="L52" i="3"/>
  <c r="L53" i="3"/>
  <c r="L66" i="3"/>
  <c r="L82" i="3"/>
  <c r="L87" i="3"/>
  <c r="L88" i="3"/>
  <c r="L89" i="3"/>
  <c r="L90" i="3"/>
  <c r="L91" i="3"/>
  <c r="L92" i="3"/>
  <c r="L93" i="3"/>
  <c r="L94" i="3"/>
  <c r="H58" i="3"/>
  <c r="H72" i="3"/>
  <c r="H82" i="3"/>
  <c r="H87" i="3"/>
  <c r="H88" i="3"/>
  <c r="H89" i="3"/>
  <c r="H90" i="3"/>
  <c r="H91" i="3"/>
  <c r="H92" i="3"/>
  <c r="H93" i="3"/>
  <c r="H94" i="3"/>
  <c r="E52" i="3"/>
  <c r="E82" i="3"/>
  <c r="E87" i="3"/>
  <c r="E88" i="3"/>
  <c r="E89" i="3"/>
  <c r="E90" i="3"/>
  <c r="E91" i="3"/>
  <c r="E92" i="3"/>
  <c r="E93" i="3"/>
  <c r="E94" i="3"/>
  <c r="O94" i="3" l="1"/>
  <c r="E53" i="3"/>
  <c r="O89" i="5"/>
  <c r="O137" i="5"/>
  <c r="O125" i="5"/>
  <c r="O113" i="5"/>
  <c r="O101" i="5"/>
  <c r="H66" i="3"/>
  <c r="O90" i="3"/>
  <c r="O139" i="5"/>
  <c r="O135" i="5"/>
  <c r="O127" i="5"/>
  <c r="O123" i="5"/>
  <c r="O115" i="5"/>
  <c r="O111" i="5"/>
  <c r="O103" i="5"/>
  <c r="O99" i="5"/>
  <c r="O91" i="5"/>
  <c r="O88" i="3"/>
  <c r="O53" i="3"/>
  <c r="E72" i="3"/>
  <c r="O91" i="3"/>
  <c r="O87" i="3"/>
  <c r="O146" i="5"/>
  <c r="O142" i="5"/>
  <c r="O134" i="5"/>
  <c r="O130" i="5"/>
  <c r="O122" i="5"/>
  <c r="O110" i="5"/>
  <c r="O98" i="5"/>
  <c r="O94" i="5"/>
  <c r="O72" i="5"/>
  <c r="M59" i="5"/>
  <c r="O59" i="5" s="1"/>
  <c r="O140" i="5"/>
  <c r="O136" i="5"/>
  <c r="O128" i="5"/>
  <c r="O124" i="5"/>
  <c r="O116" i="5"/>
  <c r="O112" i="5"/>
  <c r="O104" i="5"/>
  <c r="O100" i="5"/>
  <c r="O92" i="5"/>
  <c r="O118" i="5"/>
  <c r="O106" i="5"/>
  <c r="O145" i="5"/>
  <c r="O133" i="5"/>
  <c r="O121" i="5"/>
  <c r="O109" i="5"/>
  <c r="O97" i="5"/>
  <c r="O72" i="3"/>
  <c r="O93" i="3"/>
  <c r="O89" i="3"/>
  <c r="E66" i="3"/>
  <c r="E51" i="3"/>
  <c r="O92" i="3"/>
  <c r="O52" i="3"/>
  <c r="H51" i="3"/>
  <c r="O58" i="3"/>
  <c r="O84" i="5"/>
  <c r="O88" i="5"/>
  <c r="O71" i="5"/>
  <c r="O144" i="5"/>
  <c r="O132" i="5"/>
  <c r="O120" i="5"/>
  <c r="O108" i="5"/>
  <c r="O96" i="5"/>
  <c r="O143" i="5"/>
  <c r="O131" i="5"/>
  <c r="O119" i="5"/>
  <c r="O107" i="5"/>
  <c r="O95" i="5"/>
  <c r="O141" i="5"/>
  <c r="O129" i="5"/>
  <c r="O117" i="5"/>
  <c r="O105" i="5"/>
  <c r="O93" i="5"/>
  <c r="O138" i="5"/>
  <c r="O126" i="5"/>
  <c r="O114" i="5"/>
  <c r="O102" i="5"/>
  <c r="E58" i="3"/>
  <c r="O51" i="3"/>
  <c r="O65" i="5"/>
  <c r="O66" i="3"/>
  <c r="O82" i="3"/>
  <c r="O56" i="5"/>
  <c r="H54" i="4"/>
  <c r="M54" i="4"/>
  <c r="L54" i="4"/>
  <c r="M48" i="4"/>
  <c r="H28" i="4"/>
  <c r="M28" i="4"/>
  <c r="L28" i="4"/>
  <c r="M23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L23" i="4"/>
  <c r="L48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H48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9" i="4"/>
  <c r="H51" i="2"/>
  <c r="L51" i="2"/>
  <c r="M44" i="2"/>
  <c r="M51" i="2"/>
  <c r="O78" i="4" l="1"/>
  <c r="O74" i="4"/>
  <c r="O66" i="4"/>
  <c r="O62" i="4"/>
  <c r="E48" i="4"/>
  <c r="O73" i="4"/>
  <c r="O61" i="4"/>
  <c r="H44" i="2"/>
  <c r="E44" i="2"/>
  <c r="O76" i="4"/>
  <c r="O72" i="4"/>
  <c r="O64" i="4"/>
  <c r="E23" i="4"/>
  <c r="O67" i="4"/>
  <c r="O28" i="4"/>
  <c r="O51" i="2"/>
  <c r="O60" i="4"/>
  <c r="O48" i="4"/>
  <c r="O70" i="4"/>
  <c r="O69" i="4"/>
  <c r="O68" i="4"/>
  <c r="O71" i="4"/>
  <c r="O54" i="4"/>
  <c r="E28" i="4"/>
  <c r="O77" i="4"/>
  <c r="O65" i="4"/>
  <c r="H23" i="4"/>
  <c r="M9" i="4"/>
  <c r="O9" i="4" s="1"/>
  <c r="O75" i="4"/>
  <c r="O63" i="4"/>
  <c r="L44" i="2"/>
  <c r="O44" i="2" s="1"/>
  <c r="O23" i="4"/>
  <c r="E54" i="4"/>
  <c r="E51" i="2"/>
  <c r="M57" i="2"/>
  <c r="M58" i="2"/>
  <c r="M59" i="2"/>
  <c r="M60" i="2"/>
  <c r="M61" i="2"/>
  <c r="M62" i="2"/>
  <c r="M63" i="2"/>
  <c r="M64" i="2"/>
  <c r="M65" i="2"/>
  <c r="M66" i="2"/>
  <c r="L57" i="2"/>
  <c r="L58" i="2"/>
  <c r="L59" i="2"/>
  <c r="L60" i="2"/>
  <c r="L61" i="2"/>
  <c r="L62" i="2"/>
  <c r="L63" i="2"/>
  <c r="L64" i="2"/>
  <c r="L65" i="2"/>
  <c r="L66" i="2"/>
  <c r="H57" i="2"/>
  <c r="H58" i="2"/>
  <c r="H59" i="2"/>
  <c r="H60" i="2"/>
  <c r="H61" i="2"/>
  <c r="H62" i="2"/>
  <c r="H63" i="2"/>
  <c r="H64" i="2"/>
  <c r="H65" i="2"/>
  <c r="H66" i="2"/>
  <c r="E57" i="2"/>
  <c r="E58" i="2"/>
  <c r="E59" i="2"/>
  <c r="E60" i="2"/>
  <c r="E61" i="2"/>
  <c r="E62" i="2"/>
  <c r="E63" i="2"/>
  <c r="E64" i="2"/>
  <c r="E65" i="2"/>
  <c r="E66" i="2"/>
  <c r="O66" i="2" l="1"/>
  <c r="O59" i="2"/>
  <c r="O65" i="2"/>
  <c r="O61" i="2"/>
  <c r="O64" i="2"/>
  <c r="O60" i="2"/>
  <c r="O58" i="2"/>
  <c r="O57" i="2"/>
  <c r="O63" i="2"/>
  <c r="O62" i="2"/>
  <c r="M95" i="3"/>
  <c r="M96" i="3"/>
  <c r="M97" i="3"/>
  <c r="M98" i="3"/>
  <c r="M99" i="3"/>
  <c r="M100" i="3"/>
  <c r="M101" i="3"/>
  <c r="M102" i="3"/>
  <c r="M103" i="3"/>
  <c r="M104" i="3"/>
  <c r="L95" i="3"/>
  <c r="L96" i="3"/>
  <c r="L97" i="3"/>
  <c r="L98" i="3"/>
  <c r="L99" i="3"/>
  <c r="L100" i="3"/>
  <c r="L101" i="3"/>
  <c r="L102" i="3"/>
  <c r="L103" i="3"/>
  <c r="L104" i="3"/>
  <c r="H95" i="3"/>
  <c r="H96" i="3"/>
  <c r="H97" i="3"/>
  <c r="H98" i="3"/>
  <c r="H99" i="3"/>
  <c r="H100" i="3"/>
  <c r="H101" i="3"/>
  <c r="H102" i="3"/>
  <c r="H103" i="3"/>
  <c r="H104" i="3"/>
  <c r="E95" i="3"/>
  <c r="E96" i="3"/>
  <c r="E97" i="3"/>
  <c r="E98" i="3"/>
  <c r="E99" i="3"/>
  <c r="E100" i="3"/>
  <c r="E101" i="3"/>
  <c r="E102" i="3"/>
  <c r="E103" i="3"/>
  <c r="E104" i="3"/>
  <c r="O96" i="3" l="1"/>
  <c r="O102" i="3"/>
  <c r="O98" i="3"/>
  <c r="O103" i="3"/>
  <c r="O99" i="3"/>
  <c r="O95" i="3"/>
  <c r="O101" i="3"/>
  <c r="O97" i="3"/>
  <c r="O100" i="3"/>
  <c r="O104" i="3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7" i="1"/>
  <c r="E6" i="1"/>
  <c r="E11" i="1"/>
  <c r="E4" i="1"/>
  <c r="E8" i="1"/>
  <c r="E9" i="1"/>
  <c r="E5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3" i="1"/>
  <c r="E7" i="8"/>
  <c r="E11" i="8"/>
  <c r="E14" i="8"/>
  <c r="E19" i="8"/>
  <c r="E20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5" i="9"/>
  <c r="E3" i="9"/>
  <c r="E4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M102" i="11" l="1"/>
  <c r="L102" i="11"/>
  <c r="O102" i="11" s="1"/>
  <c r="H102" i="11"/>
  <c r="M101" i="11"/>
  <c r="L101" i="11"/>
  <c r="H101" i="11"/>
  <c r="M100" i="11"/>
  <c r="L100" i="11"/>
  <c r="H100" i="11"/>
  <c r="M99" i="11"/>
  <c r="L99" i="11"/>
  <c r="H99" i="11"/>
  <c r="M98" i="11"/>
  <c r="L98" i="11"/>
  <c r="O98" i="11" s="1"/>
  <c r="H98" i="11"/>
  <c r="M97" i="11"/>
  <c r="L97" i="11"/>
  <c r="H97" i="11"/>
  <c r="M96" i="11"/>
  <c r="L96" i="11"/>
  <c r="H96" i="11"/>
  <c r="M95" i="11"/>
  <c r="L95" i="11"/>
  <c r="H95" i="11"/>
  <c r="M94" i="11"/>
  <c r="L94" i="11"/>
  <c r="H94" i="11"/>
  <c r="M93" i="11"/>
  <c r="L93" i="11"/>
  <c r="H93" i="11"/>
  <c r="M92" i="11"/>
  <c r="L92" i="11"/>
  <c r="H92" i="11"/>
  <c r="M91" i="11"/>
  <c r="L91" i="11"/>
  <c r="H91" i="11"/>
  <c r="M90" i="11"/>
  <c r="L90" i="11"/>
  <c r="H90" i="11"/>
  <c r="M89" i="11"/>
  <c r="L89" i="11"/>
  <c r="H89" i="11"/>
  <c r="M88" i="11"/>
  <c r="L88" i="11"/>
  <c r="H88" i="11"/>
  <c r="M87" i="11"/>
  <c r="L87" i="11"/>
  <c r="H87" i="11"/>
  <c r="M86" i="11"/>
  <c r="L86" i="11"/>
  <c r="H86" i="11"/>
  <c r="M85" i="11"/>
  <c r="L85" i="11"/>
  <c r="H85" i="11"/>
  <c r="M84" i="11"/>
  <c r="L84" i="11"/>
  <c r="H84" i="11"/>
  <c r="M83" i="11"/>
  <c r="L83" i="11"/>
  <c r="H83" i="11"/>
  <c r="M82" i="11"/>
  <c r="L82" i="11"/>
  <c r="H82" i="11"/>
  <c r="M81" i="11"/>
  <c r="L81" i="11"/>
  <c r="H81" i="11"/>
  <c r="M80" i="11"/>
  <c r="L80" i="11"/>
  <c r="H80" i="11"/>
  <c r="M79" i="11"/>
  <c r="L79" i="11"/>
  <c r="H79" i="11"/>
  <c r="M78" i="11"/>
  <c r="L78" i="11"/>
  <c r="H78" i="11"/>
  <c r="M77" i="11"/>
  <c r="L77" i="11"/>
  <c r="H77" i="11"/>
  <c r="M76" i="11"/>
  <c r="L76" i="11"/>
  <c r="H76" i="11"/>
  <c r="M75" i="11"/>
  <c r="L75" i="11"/>
  <c r="H75" i="11"/>
  <c r="M74" i="11"/>
  <c r="L74" i="11"/>
  <c r="H74" i="11"/>
  <c r="M73" i="11"/>
  <c r="L73" i="11"/>
  <c r="H73" i="11"/>
  <c r="M72" i="11"/>
  <c r="L72" i="11"/>
  <c r="H72" i="11"/>
  <c r="M71" i="11"/>
  <c r="L71" i="11"/>
  <c r="H71" i="11"/>
  <c r="M70" i="11"/>
  <c r="L70" i="11"/>
  <c r="H70" i="11"/>
  <c r="M69" i="11"/>
  <c r="L69" i="11"/>
  <c r="H69" i="11"/>
  <c r="M68" i="11"/>
  <c r="L68" i="11"/>
  <c r="H68" i="11"/>
  <c r="M67" i="11"/>
  <c r="L67" i="11"/>
  <c r="H67" i="11"/>
  <c r="M66" i="11"/>
  <c r="L66" i="11"/>
  <c r="H66" i="11"/>
  <c r="M65" i="11"/>
  <c r="L65" i="11"/>
  <c r="H65" i="11"/>
  <c r="M64" i="11"/>
  <c r="L64" i="11"/>
  <c r="H64" i="11"/>
  <c r="M63" i="11"/>
  <c r="L63" i="11"/>
  <c r="H63" i="11"/>
  <c r="M62" i="11"/>
  <c r="L62" i="11"/>
  <c r="H62" i="11"/>
  <c r="M61" i="11"/>
  <c r="L61" i="11"/>
  <c r="H61" i="11"/>
  <c r="M60" i="11"/>
  <c r="L60" i="11"/>
  <c r="H60" i="11"/>
  <c r="M59" i="11"/>
  <c r="L59" i="11"/>
  <c r="H59" i="11"/>
  <c r="M58" i="11"/>
  <c r="L58" i="11"/>
  <c r="H58" i="11"/>
  <c r="M57" i="11"/>
  <c r="L57" i="11"/>
  <c r="H57" i="11"/>
  <c r="M56" i="11"/>
  <c r="L56" i="11"/>
  <c r="H56" i="11"/>
  <c r="M55" i="11"/>
  <c r="L55" i="11"/>
  <c r="H55" i="11"/>
  <c r="M54" i="11"/>
  <c r="L54" i="11"/>
  <c r="H54" i="11"/>
  <c r="M53" i="11"/>
  <c r="L53" i="11"/>
  <c r="H53" i="11"/>
  <c r="M52" i="11"/>
  <c r="L52" i="11"/>
  <c r="H52" i="11"/>
  <c r="M51" i="11"/>
  <c r="L51" i="11"/>
  <c r="H51" i="11"/>
  <c r="M50" i="11"/>
  <c r="L50" i="11"/>
  <c r="H50" i="11"/>
  <c r="M49" i="11"/>
  <c r="L49" i="11"/>
  <c r="H49" i="11"/>
  <c r="M48" i="11"/>
  <c r="L48" i="11"/>
  <c r="H48" i="11"/>
  <c r="M47" i="11"/>
  <c r="L47" i="11"/>
  <c r="H47" i="11"/>
  <c r="M46" i="11"/>
  <c r="L46" i="11"/>
  <c r="H46" i="11"/>
  <c r="M45" i="11"/>
  <c r="L45" i="11"/>
  <c r="H45" i="11"/>
  <c r="M44" i="11"/>
  <c r="L44" i="11"/>
  <c r="H44" i="11"/>
  <c r="M43" i="11"/>
  <c r="L43" i="11"/>
  <c r="H43" i="11"/>
  <c r="M42" i="11"/>
  <c r="L42" i="11"/>
  <c r="H42" i="11"/>
  <c r="M41" i="11"/>
  <c r="L41" i="11"/>
  <c r="H41" i="11"/>
  <c r="M40" i="11"/>
  <c r="L40" i="11"/>
  <c r="H40" i="11"/>
  <c r="M39" i="11"/>
  <c r="L39" i="11"/>
  <c r="H39" i="11"/>
  <c r="M38" i="11"/>
  <c r="L38" i="11"/>
  <c r="H38" i="11"/>
  <c r="M37" i="11"/>
  <c r="L37" i="11"/>
  <c r="H37" i="11"/>
  <c r="M36" i="11"/>
  <c r="L36" i="11"/>
  <c r="H36" i="11"/>
  <c r="M35" i="11"/>
  <c r="O35" i="11" s="1"/>
  <c r="L35" i="11"/>
  <c r="H35" i="11"/>
  <c r="M34" i="11"/>
  <c r="L34" i="11"/>
  <c r="H34" i="11"/>
  <c r="M33" i="11"/>
  <c r="L33" i="11"/>
  <c r="H33" i="11"/>
  <c r="M32" i="11"/>
  <c r="L32" i="11"/>
  <c r="H32" i="11"/>
  <c r="M31" i="11"/>
  <c r="L31" i="11"/>
  <c r="H31" i="11"/>
  <c r="M30" i="11"/>
  <c r="L30" i="11"/>
  <c r="H30" i="11"/>
  <c r="M29" i="11"/>
  <c r="L29" i="11"/>
  <c r="H29" i="11"/>
  <c r="M28" i="11"/>
  <c r="L28" i="11"/>
  <c r="H28" i="11"/>
  <c r="M27" i="11"/>
  <c r="L27" i="11"/>
  <c r="H27" i="11"/>
  <c r="M26" i="11"/>
  <c r="O26" i="11" s="1"/>
  <c r="H26" i="11"/>
  <c r="M116" i="7"/>
  <c r="L116" i="7"/>
  <c r="H116" i="7"/>
  <c r="M115" i="7"/>
  <c r="L115" i="7"/>
  <c r="H115" i="7"/>
  <c r="M114" i="7"/>
  <c r="L114" i="7"/>
  <c r="H114" i="7"/>
  <c r="M113" i="7"/>
  <c r="L113" i="7"/>
  <c r="H113" i="7"/>
  <c r="M112" i="7"/>
  <c r="L112" i="7"/>
  <c r="H112" i="7"/>
  <c r="M111" i="7"/>
  <c r="L111" i="7"/>
  <c r="H111" i="7"/>
  <c r="M110" i="7"/>
  <c r="L110" i="7"/>
  <c r="H110" i="7"/>
  <c r="M109" i="7"/>
  <c r="L109" i="7"/>
  <c r="H109" i="7"/>
  <c r="M108" i="7"/>
  <c r="L108" i="7"/>
  <c r="H108" i="7"/>
  <c r="M107" i="7"/>
  <c r="L107" i="7"/>
  <c r="H107" i="7"/>
  <c r="M106" i="7"/>
  <c r="L106" i="7"/>
  <c r="H106" i="7"/>
  <c r="M105" i="7"/>
  <c r="L105" i="7"/>
  <c r="H105" i="7"/>
  <c r="M104" i="7"/>
  <c r="L104" i="7"/>
  <c r="H104" i="7"/>
  <c r="M103" i="7"/>
  <c r="L103" i="7"/>
  <c r="H103" i="7"/>
  <c r="M102" i="7"/>
  <c r="L102" i="7"/>
  <c r="H102" i="7"/>
  <c r="M101" i="7"/>
  <c r="L101" i="7"/>
  <c r="H101" i="7"/>
  <c r="M100" i="7"/>
  <c r="L100" i="7"/>
  <c r="H100" i="7"/>
  <c r="M99" i="7"/>
  <c r="L99" i="7"/>
  <c r="H99" i="7"/>
  <c r="M98" i="7"/>
  <c r="L98" i="7"/>
  <c r="H98" i="7"/>
  <c r="M97" i="7"/>
  <c r="L97" i="7"/>
  <c r="H97" i="7"/>
  <c r="M96" i="7"/>
  <c r="L96" i="7"/>
  <c r="H96" i="7"/>
  <c r="M95" i="7"/>
  <c r="L95" i="7"/>
  <c r="H95" i="7"/>
  <c r="M94" i="7"/>
  <c r="L94" i="7"/>
  <c r="H94" i="7"/>
  <c r="M93" i="7"/>
  <c r="L93" i="7"/>
  <c r="H93" i="7"/>
  <c r="M92" i="7"/>
  <c r="L92" i="7"/>
  <c r="H92" i="7"/>
  <c r="M91" i="7"/>
  <c r="L91" i="7"/>
  <c r="H91" i="7"/>
  <c r="M90" i="7"/>
  <c r="L90" i="7"/>
  <c r="H90" i="7"/>
  <c r="M89" i="7"/>
  <c r="L89" i="7"/>
  <c r="H89" i="7"/>
  <c r="M88" i="7"/>
  <c r="L88" i="7"/>
  <c r="H88" i="7"/>
  <c r="M87" i="7"/>
  <c r="L87" i="7"/>
  <c r="H87" i="7"/>
  <c r="M86" i="7"/>
  <c r="L86" i="7"/>
  <c r="H86" i="7"/>
  <c r="M85" i="7"/>
  <c r="L85" i="7"/>
  <c r="H85" i="7"/>
  <c r="M84" i="7"/>
  <c r="L84" i="7"/>
  <c r="H84" i="7"/>
  <c r="M83" i="7"/>
  <c r="L83" i="7"/>
  <c r="H83" i="7"/>
  <c r="M82" i="7"/>
  <c r="L82" i="7"/>
  <c r="H82" i="7"/>
  <c r="M81" i="7"/>
  <c r="L81" i="7"/>
  <c r="H81" i="7"/>
  <c r="M80" i="7"/>
  <c r="L80" i="7"/>
  <c r="H80" i="7"/>
  <c r="M79" i="7"/>
  <c r="L79" i="7"/>
  <c r="H79" i="7"/>
  <c r="M78" i="7"/>
  <c r="L78" i="7"/>
  <c r="H78" i="7"/>
  <c r="M77" i="7"/>
  <c r="L77" i="7"/>
  <c r="H77" i="7"/>
  <c r="M76" i="7"/>
  <c r="L76" i="7"/>
  <c r="H76" i="7"/>
  <c r="M75" i="7"/>
  <c r="L75" i="7"/>
  <c r="H75" i="7"/>
  <c r="M74" i="7"/>
  <c r="L74" i="7"/>
  <c r="H74" i="7"/>
  <c r="M73" i="7"/>
  <c r="L73" i="7"/>
  <c r="H73" i="7"/>
  <c r="M72" i="7"/>
  <c r="L72" i="7"/>
  <c r="H72" i="7"/>
  <c r="M71" i="7"/>
  <c r="L71" i="7"/>
  <c r="H71" i="7"/>
  <c r="M70" i="7"/>
  <c r="L70" i="7"/>
  <c r="H70" i="7"/>
  <c r="M69" i="7"/>
  <c r="L69" i="7"/>
  <c r="H69" i="7"/>
  <c r="M68" i="7"/>
  <c r="L68" i="7"/>
  <c r="H68" i="7"/>
  <c r="M67" i="7"/>
  <c r="L67" i="7"/>
  <c r="H67" i="7"/>
  <c r="M66" i="7"/>
  <c r="L66" i="7"/>
  <c r="H66" i="7"/>
  <c r="M65" i="7"/>
  <c r="L65" i="7"/>
  <c r="H65" i="7"/>
  <c r="M64" i="7"/>
  <c r="L64" i="7"/>
  <c r="H64" i="7"/>
  <c r="M63" i="7"/>
  <c r="L63" i="7"/>
  <c r="H63" i="7"/>
  <c r="M62" i="7"/>
  <c r="L62" i="7"/>
  <c r="H62" i="7"/>
  <c r="M61" i="7"/>
  <c r="L61" i="7"/>
  <c r="H61" i="7"/>
  <c r="M60" i="7"/>
  <c r="L60" i="7"/>
  <c r="H60" i="7"/>
  <c r="M59" i="7"/>
  <c r="L59" i="7"/>
  <c r="H59" i="7"/>
  <c r="M58" i="7"/>
  <c r="L58" i="7"/>
  <c r="H58" i="7"/>
  <c r="M57" i="7"/>
  <c r="L57" i="7"/>
  <c r="H57" i="7"/>
  <c r="M56" i="7"/>
  <c r="L56" i="7"/>
  <c r="H56" i="7"/>
  <c r="M55" i="7"/>
  <c r="L55" i="7"/>
  <c r="H55" i="7"/>
  <c r="M54" i="7"/>
  <c r="L54" i="7"/>
  <c r="H54" i="7"/>
  <c r="M53" i="7"/>
  <c r="L53" i="7"/>
  <c r="H53" i="7"/>
  <c r="M52" i="7"/>
  <c r="L52" i="7"/>
  <c r="H52" i="7"/>
  <c r="M51" i="7"/>
  <c r="L51" i="7"/>
  <c r="H51" i="7"/>
  <c r="M50" i="7"/>
  <c r="L50" i="7"/>
  <c r="H50" i="7"/>
  <c r="M49" i="7"/>
  <c r="L49" i="7"/>
  <c r="H49" i="7"/>
  <c r="M48" i="7"/>
  <c r="L48" i="7"/>
  <c r="H48" i="7"/>
  <c r="M47" i="7"/>
  <c r="L47" i="7"/>
  <c r="H47" i="7"/>
  <c r="M46" i="7"/>
  <c r="L46" i="7"/>
  <c r="H46" i="7"/>
  <c r="M45" i="7"/>
  <c r="L45" i="7"/>
  <c r="H45" i="7"/>
  <c r="M44" i="7"/>
  <c r="L44" i="7"/>
  <c r="H44" i="7"/>
  <c r="M241" i="5"/>
  <c r="L241" i="5"/>
  <c r="H241" i="5"/>
  <c r="M240" i="5"/>
  <c r="L240" i="5"/>
  <c r="H240" i="5"/>
  <c r="M239" i="5"/>
  <c r="L239" i="5"/>
  <c r="H239" i="5"/>
  <c r="M238" i="5"/>
  <c r="L238" i="5"/>
  <c r="H238" i="5"/>
  <c r="M237" i="5"/>
  <c r="L237" i="5"/>
  <c r="H237" i="5"/>
  <c r="M236" i="5"/>
  <c r="L236" i="5"/>
  <c r="H236" i="5"/>
  <c r="M235" i="5"/>
  <c r="L235" i="5"/>
  <c r="H235" i="5"/>
  <c r="M234" i="5"/>
  <c r="L234" i="5"/>
  <c r="H234" i="5"/>
  <c r="M233" i="5"/>
  <c r="L233" i="5"/>
  <c r="H233" i="5"/>
  <c r="M232" i="5"/>
  <c r="L232" i="5"/>
  <c r="H232" i="5"/>
  <c r="M231" i="5"/>
  <c r="L231" i="5"/>
  <c r="H231" i="5"/>
  <c r="M230" i="5"/>
  <c r="L230" i="5"/>
  <c r="H230" i="5"/>
  <c r="M229" i="5"/>
  <c r="L229" i="5"/>
  <c r="H229" i="5"/>
  <c r="M228" i="5"/>
  <c r="L228" i="5"/>
  <c r="H228" i="5"/>
  <c r="M227" i="5"/>
  <c r="L227" i="5"/>
  <c r="H227" i="5"/>
  <c r="M226" i="5"/>
  <c r="L226" i="5"/>
  <c r="H226" i="5"/>
  <c r="M225" i="5"/>
  <c r="L225" i="5"/>
  <c r="H225" i="5"/>
  <c r="M224" i="5"/>
  <c r="L224" i="5"/>
  <c r="H224" i="5"/>
  <c r="M223" i="5"/>
  <c r="L223" i="5"/>
  <c r="H223" i="5"/>
  <c r="M222" i="5"/>
  <c r="L222" i="5"/>
  <c r="H222" i="5"/>
  <c r="M221" i="5"/>
  <c r="L221" i="5"/>
  <c r="H221" i="5"/>
  <c r="M220" i="5"/>
  <c r="L220" i="5"/>
  <c r="H220" i="5"/>
  <c r="M219" i="5"/>
  <c r="L219" i="5"/>
  <c r="H219" i="5"/>
  <c r="M218" i="5"/>
  <c r="L218" i="5"/>
  <c r="H218" i="5"/>
  <c r="M217" i="5"/>
  <c r="L217" i="5"/>
  <c r="H217" i="5"/>
  <c r="M216" i="5"/>
  <c r="L216" i="5"/>
  <c r="H216" i="5"/>
  <c r="M215" i="5"/>
  <c r="L215" i="5"/>
  <c r="H215" i="5"/>
  <c r="M214" i="5"/>
  <c r="L214" i="5"/>
  <c r="H214" i="5"/>
  <c r="M213" i="5"/>
  <c r="L213" i="5"/>
  <c r="H213" i="5"/>
  <c r="M212" i="5"/>
  <c r="L212" i="5"/>
  <c r="H212" i="5"/>
  <c r="M211" i="5"/>
  <c r="L211" i="5"/>
  <c r="H211" i="5"/>
  <c r="M210" i="5"/>
  <c r="L210" i="5"/>
  <c r="H210" i="5"/>
  <c r="M209" i="5"/>
  <c r="L209" i="5"/>
  <c r="H209" i="5"/>
  <c r="M208" i="5"/>
  <c r="L208" i="5"/>
  <c r="H208" i="5"/>
  <c r="M207" i="5"/>
  <c r="L207" i="5"/>
  <c r="H207" i="5"/>
  <c r="M206" i="5"/>
  <c r="L206" i="5"/>
  <c r="H206" i="5"/>
  <c r="M205" i="5"/>
  <c r="L205" i="5"/>
  <c r="H205" i="5"/>
  <c r="M204" i="5"/>
  <c r="L204" i="5"/>
  <c r="H204" i="5"/>
  <c r="M203" i="5"/>
  <c r="L203" i="5"/>
  <c r="H203" i="5"/>
  <c r="M202" i="5"/>
  <c r="L202" i="5"/>
  <c r="H202" i="5"/>
  <c r="M201" i="5"/>
  <c r="L201" i="5"/>
  <c r="H201" i="5"/>
  <c r="M200" i="5"/>
  <c r="L200" i="5"/>
  <c r="H200" i="5"/>
  <c r="M199" i="5"/>
  <c r="L199" i="5"/>
  <c r="H199" i="5"/>
  <c r="M198" i="5"/>
  <c r="L198" i="5"/>
  <c r="H198" i="5"/>
  <c r="M197" i="5"/>
  <c r="L197" i="5"/>
  <c r="H197" i="5"/>
  <c r="M196" i="5"/>
  <c r="L196" i="5"/>
  <c r="H196" i="5"/>
  <c r="M195" i="5"/>
  <c r="L195" i="5"/>
  <c r="H195" i="5"/>
  <c r="M194" i="5"/>
  <c r="L194" i="5"/>
  <c r="H194" i="5"/>
  <c r="M193" i="5"/>
  <c r="L193" i="5"/>
  <c r="H193" i="5"/>
  <c r="M192" i="5"/>
  <c r="L192" i="5"/>
  <c r="H192" i="5"/>
  <c r="M191" i="5"/>
  <c r="L191" i="5"/>
  <c r="H191" i="5"/>
  <c r="M190" i="5"/>
  <c r="L190" i="5"/>
  <c r="H190" i="5"/>
  <c r="M189" i="5"/>
  <c r="L189" i="5"/>
  <c r="H189" i="5"/>
  <c r="M188" i="5"/>
  <c r="L188" i="5"/>
  <c r="H188" i="5"/>
  <c r="M187" i="5"/>
  <c r="L187" i="5"/>
  <c r="H187" i="5"/>
  <c r="M186" i="5"/>
  <c r="L186" i="5"/>
  <c r="H186" i="5"/>
  <c r="M185" i="5"/>
  <c r="L185" i="5"/>
  <c r="H185" i="5"/>
  <c r="M184" i="5"/>
  <c r="L184" i="5"/>
  <c r="H184" i="5"/>
  <c r="M183" i="5"/>
  <c r="L183" i="5"/>
  <c r="H183" i="5"/>
  <c r="M182" i="5"/>
  <c r="L182" i="5"/>
  <c r="H182" i="5"/>
  <c r="M181" i="5"/>
  <c r="L181" i="5"/>
  <c r="H181" i="5"/>
  <c r="M180" i="5"/>
  <c r="L180" i="5"/>
  <c r="H180" i="5"/>
  <c r="M179" i="5"/>
  <c r="L179" i="5"/>
  <c r="H179" i="5"/>
  <c r="M178" i="5"/>
  <c r="L178" i="5"/>
  <c r="H178" i="5"/>
  <c r="M177" i="5"/>
  <c r="L177" i="5"/>
  <c r="H177" i="5"/>
  <c r="M176" i="5"/>
  <c r="L176" i="5"/>
  <c r="H176" i="5"/>
  <c r="M175" i="5"/>
  <c r="L175" i="5"/>
  <c r="H175" i="5"/>
  <c r="M174" i="5"/>
  <c r="L174" i="5"/>
  <c r="H174" i="5"/>
  <c r="M173" i="5"/>
  <c r="L173" i="5"/>
  <c r="H173" i="5"/>
  <c r="M172" i="5"/>
  <c r="L172" i="5"/>
  <c r="H172" i="5"/>
  <c r="M171" i="5"/>
  <c r="L171" i="5"/>
  <c r="H171" i="5"/>
  <c r="M170" i="5"/>
  <c r="L170" i="5"/>
  <c r="H170" i="5"/>
  <c r="M169" i="5"/>
  <c r="L169" i="5"/>
  <c r="H169" i="5"/>
  <c r="M168" i="5"/>
  <c r="L168" i="5"/>
  <c r="H168" i="5"/>
  <c r="M167" i="5"/>
  <c r="L167" i="5"/>
  <c r="H167" i="5"/>
  <c r="M166" i="5"/>
  <c r="L166" i="5"/>
  <c r="H166" i="5"/>
  <c r="M165" i="5"/>
  <c r="L165" i="5"/>
  <c r="H165" i="5"/>
  <c r="M164" i="5"/>
  <c r="L164" i="5"/>
  <c r="H164" i="5"/>
  <c r="M163" i="5"/>
  <c r="L163" i="5"/>
  <c r="H163" i="5"/>
  <c r="M162" i="5"/>
  <c r="L162" i="5"/>
  <c r="H162" i="5"/>
  <c r="M161" i="5"/>
  <c r="L161" i="5"/>
  <c r="H161" i="5"/>
  <c r="M160" i="5"/>
  <c r="L160" i="5"/>
  <c r="H160" i="5"/>
  <c r="M159" i="5"/>
  <c r="L159" i="5"/>
  <c r="H159" i="5"/>
  <c r="M158" i="5"/>
  <c r="L158" i="5"/>
  <c r="H158" i="5"/>
  <c r="M157" i="5"/>
  <c r="L157" i="5"/>
  <c r="H157" i="5"/>
  <c r="M156" i="5"/>
  <c r="L156" i="5"/>
  <c r="H156" i="5"/>
  <c r="M155" i="5"/>
  <c r="L155" i="5"/>
  <c r="H155" i="5"/>
  <c r="M154" i="5"/>
  <c r="L154" i="5"/>
  <c r="H154" i="5"/>
  <c r="M153" i="5"/>
  <c r="L153" i="5"/>
  <c r="H153" i="5"/>
  <c r="M152" i="5"/>
  <c r="L152" i="5"/>
  <c r="H152" i="5"/>
  <c r="M151" i="5"/>
  <c r="L151" i="5"/>
  <c r="H151" i="5"/>
  <c r="M150" i="5"/>
  <c r="L150" i="5"/>
  <c r="H150" i="5"/>
  <c r="M149" i="5"/>
  <c r="L149" i="5"/>
  <c r="H149" i="5"/>
  <c r="M148" i="5"/>
  <c r="L148" i="5"/>
  <c r="H148" i="5"/>
  <c r="M147" i="5"/>
  <c r="L147" i="5"/>
  <c r="H147" i="5"/>
  <c r="M169" i="4"/>
  <c r="L169" i="4"/>
  <c r="H169" i="4"/>
  <c r="M168" i="4"/>
  <c r="L168" i="4"/>
  <c r="H168" i="4"/>
  <c r="M167" i="4"/>
  <c r="L167" i="4"/>
  <c r="H167" i="4"/>
  <c r="M166" i="4"/>
  <c r="L166" i="4"/>
  <c r="H166" i="4"/>
  <c r="M165" i="4"/>
  <c r="L165" i="4"/>
  <c r="H165" i="4"/>
  <c r="M164" i="4"/>
  <c r="L164" i="4"/>
  <c r="H164" i="4"/>
  <c r="M163" i="4"/>
  <c r="L163" i="4"/>
  <c r="H163" i="4"/>
  <c r="M162" i="4"/>
  <c r="L162" i="4"/>
  <c r="H162" i="4"/>
  <c r="M161" i="4"/>
  <c r="L161" i="4"/>
  <c r="H161" i="4"/>
  <c r="M160" i="4"/>
  <c r="L160" i="4"/>
  <c r="H160" i="4"/>
  <c r="M159" i="4"/>
  <c r="L159" i="4"/>
  <c r="H159" i="4"/>
  <c r="M158" i="4"/>
  <c r="L158" i="4"/>
  <c r="H158" i="4"/>
  <c r="M157" i="4"/>
  <c r="L157" i="4"/>
  <c r="H157" i="4"/>
  <c r="M156" i="4"/>
  <c r="L156" i="4"/>
  <c r="H156" i="4"/>
  <c r="M155" i="4"/>
  <c r="L155" i="4"/>
  <c r="H155" i="4"/>
  <c r="M154" i="4"/>
  <c r="L154" i="4"/>
  <c r="H154" i="4"/>
  <c r="M153" i="4"/>
  <c r="L153" i="4"/>
  <c r="H153" i="4"/>
  <c r="M152" i="4"/>
  <c r="L152" i="4"/>
  <c r="H152" i="4"/>
  <c r="M151" i="4"/>
  <c r="L151" i="4"/>
  <c r="H151" i="4"/>
  <c r="M150" i="4"/>
  <c r="L150" i="4"/>
  <c r="H150" i="4"/>
  <c r="M149" i="4"/>
  <c r="L149" i="4"/>
  <c r="H149" i="4"/>
  <c r="M148" i="4"/>
  <c r="L148" i="4"/>
  <c r="H148" i="4"/>
  <c r="M147" i="4"/>
  <c r="L147" i="4"/>
  <c r="H147" i="4"/>
  <c r="M146" i="4"/>
  <c r="L146" i="4"/>
  <c r="H146" i="4"/>
  <c r="M145" i="4"/>
  <c r="L145" i="4"/>
  <c r="H145" i="4"/>
  <c r="M144" i="4"/>
  <c r="L144" i="4"/>
  <c r="H144" i="4"/>
  <c r="M143" i="4"/>
  <c r="L143" i="4"/>
  <c r="H143" i="4"/>
  <c r="M142" i="4"/>
  <c r="L142" i="4"/>
  <c r="H142" i="4"/>
  <c r="M141" i="4"/>
  <c r="L141" i="4"/>
  <c r="H141" i="4"/>
  <c r="M140" i="4"/>
  <c r="L140" i="4"/>
  <c r="H140" i="4"/>
  <c r="M139" i="4"/>
  <c r="L139" i="4"/>
  <c r="H139" i="4"/>
  <c r="M138" i="4"/>
  <c r="L138" i="4"/>
  <c r="H138" i="4"/>
  <c r="M137" i="4"/>
  <c r="L137" i="4"/>
  <c r="H137" i="4"/>
  <c r="M136" i="4"/>
  <c r="L136" i="4"/>
  <c r="H136" i="4"/>
  <c r="M135" i="4"/>
  <c r="L135" i="4"/>
  <c r="H135" i="4"/>
  <c r="M134" i="4"/>
  <c r="L134" i="4"/>
  <c r="H134" i="4"/>
  <c r="M133" i="4"/>
  <c r="L133" i="4"/>
  <c r="H133" i="4"/>
  <c r="M132" i="4"/>
  <c r="L132" i="4"/>
  <c r="H132" i="4"/>
  <c r="M131" i="4"/>
  <c r="L131" i="4"/>
  <c r="H131" i="4"/>
  <c r="M130" i="4"/>
  <c r="L130" i="4"/>
  <c r="H130" i="4"/>
  <c r="M129" i="4"/>
  <c r="L129" i="4"/>
  <c r="H129" i="4"/>
  <c r="M128" i="4"/>
  <c r="L128" i="4"/>
  <c r="H128" i="4"/>
  <c r="M127" i="4"/>
  <c r="L127" i="4"/>
  <c r="H127" i="4"/>
  <c r="M126" i="4"/>
  <c r="L126" i="4"/>
  <c r="H126" i="4"/>
  <c r="M125" i="4"/>
  <c r="L125" i="4"/>
  <c r="H125" i="4"/>
  <c r="M124" i="4"/>
  <c r="L124" i="4"/>
  <c r="H124" i="4"/>
  <c r="M123" i="4"/>
  <c r="L123" i="4"/>
  <c r="H123" i="4"/>
  <c r="M122" i="4"/>
  <c r="L122" i="4"/>
  <c r="H122" i="4"/>
  <c r="M121" i="4"/>
  <c r="L121" i="4"/>
  <c r="H121" i="4"/>
  <c r="M120" i="4"/>
  <c r="L120" i="4"/>
  <c r="H120" i="4"/>
  <c r="M119" i="4"/>
  <c r="L119" i="4"/>
  <c r="H119" i="4"/>
  <c r="M118" i="4"/>
  <c r="L118" i="4"/>
  <c r="H118" i="4"/>
  <c r="M117" i="4"/>
  <c r="L117" i="4"/>
  <c r="H117" i="4"/>
  <c r="M116" i="4"/>
  <c r="L116" i="4"/>
  <c r="H116" i="4"/>
  <c r="M115" i="4"/>
  <c r="L115" i="4"/>
  <c r="H115" i="4"/>
  <c r="M114" i="4"/>
  <c r="L114" i="4"/>
  <c r="H114" i="4"/>
  <c r="M113" i="4"/>
  <c r="L113" i="4"/>
  <c r="H113" i="4"/>
  <c r="M112" i="4"/>
  <c r="L112" i="4"/>
  <c r="H112" i="4"/>
  <c r="M111" i="4"/>
  <c r="L111" i="4"/>
  <c r="H111" i="4"/>
  <c r="M110" i="4"/>
  <c r="L110" i="4"/>
  <c r="H110" i="4"/>
  <c r="M109" i="4"/>
  <c r="L109" i="4"/>
  <c r="H109" i="4"/>
  <c r="M108" i="4"/>
  <c r="L108" i="4"/>
  <c r="H108" i="4"/>
  <c r="M107" i="4"/>
  <c r="L107" i="4"/>
  <c r="H107" i="4"/>
  <c r="M106" i="4"/>
  <c r="L106" i="4"/>
  <c r="H106" i="4"/>
  <c r="M105" i="4"/>
  <c r="L105" i="4"/>
  <c r="H105" i="4"/>
  <c r="M104" i="4"/>
  <c r="L104" i="4"/>
  <c r="H104" i="4"/>
  <c r="M103" i="4"/>
  <c r="L103" i="4"/>
  <c r="H103" i="4"/>
  <c r="M102" i="4"/>
  <c r="L102" i="4"/>
  <c r="H102" i="4"/>
  <c r="M101" i="4"/>
  <c r="L101" i="4"/>
  <c r="H101" i="4"/>
  <c r="M100" i="4"/>
  <c r="L100" i="4"/>
  <c r="H100" i="4"/>
  <c r="M99" i="4"/>
  <c r="L99" i="4"/>
  <c r="H99" i="4"/>
  <c r="M98" i="4"/>
  <c r="L98" i="4"/>
  <c r="H98" i="4"/>
  <c r="M97" i="4"/>
  <c r="L97" i="4"/>
  <c r="H97" i="4"/>
  <c r="M96" i="4"/>
  <c r="L96" i="4"/>
  <c r="H96" i="4"/>
  <c r="M95" i="4"/>
  <c r="L95" i="4"/>
  <c r="H95" i="4"/>
  <c r="M94" i="4"/>
  <c r="L94" i="4"/>
  <c r="H94" i="4"/>
  <c r="M93" i="4"/>
  <c r="L93" i="4"/>
  <c r="H93" i="4"/>
  <c r="M92" i="4"/>
  <c r="L92" i="4"/>
  <c r="H92" i="4"/>
  <c r="M91" i="4"/>
  <c r="L91" i="4"/>
  <c r="H91" i="4"/>
  <c r="M90" i="4"/>
  <c r="L90" i="4"/>
  <c r="H90" i="4"/>
  <c r="M89" i="4"/>
  <c r="L89" i="4"/>
  <c r="H89" i="4"/>
  <c r="M88" i="4"/>
  <c r="L88" i="4"/>
  <c r="H88" i="4"/>
  <c r="M87" i="4"/>
  <c r="L87" i="4"/>
  <c r="H87" i="4"/>
  <c r="M86" i="4"/>
  <c r="L86" i="4"/>
  <c r="H86" i="4"/>
  <c r="M85" i="4"/>
  <c r="L85" i="4"/>
  <c r="H85" i="4"/>
  <c r="M84" i="4"/>
  <c r="L84" i="4"/>
  <c r="H84" i="4"/>
  <c r="M83" i="4"/>
  <c r="L83" i="4"/>
  <c r="H83" i="4"/>
  <c r="M82" i="4"/>
  <c r="L82" i="4"/>
  <c r="H82" i="4"/>
  <c r="M81" i="4"/>
  <c r="L81" i="4"/>
  <c r="H81" i="4"/>
  <c r="M80" i="4"/>
  <c r="L80" i="4"/>
  <c r="H80" i="4"/>
  <c r="M79" i="4"/>
  <c r="L79" i="4"/>
  <c r="H79" i="4"/>
  <c r="M200" i="3"/>
  <c r="L200" i="3"/>
  <c r="H200" i="3"/>
  <c r="M199" i="3"/>
  <c r="L199" i="3"/>
  <c r="H199" i="3"/>
  <c r="M198" i="3"/>
  <c r="L198" i="3"/>
  <c r="H198" i="3"/>
  <c r="M197" i="3"/>
  <c r="L197" i="3"/>
  <c r="H197" i="3"/>
  <c r="M196" i="3"/>
  <c r="L196" i="3"/>
  <c r="H196" i="3"/>
  <c r="M195" i="3"/>
  <c r="L195" i="3"/>
  <c r="H195" i="3"/>
  <c r="M194" i="3"/>
  <c r="L194" i="3"/>
  <c r="H194" i="3"/>
  <c r="M193" i="3"/>
  <c r="L193" i="3"/>
  <c r="H193" i="3"/>
  <c r="M192" i="3"/>
  <c r="L192" i="3"/>
  <c r="H192" i="3"/>
  <c r="M191" i="3"/>
  <c r="L191" i="3"/>
  <c r="H191" i="3"/>
  <c r="M190" i="3"/>
  <c r="L190" i="3"/>
  <c r="H190" i="3"/>
  <c r="M189" i="3"/>
  <c r="L189" i="3"/>
  <c r="H189" i="3"/>
  <c r="M188" i="3"/>
  <c r="L188" i="3"/>
  <c r="H188" i="3"/>
  <c r="M187" i="3"/>
  <c r="L187" i="3"/>
  <c r="H187" i="3"/>
  <c r="M186" i="3"/>
  <c r="L186" i="3"/>
  <c r="H186" i="3"/>
  <c r="M185" i="3"/>
  <c r="L185" i="3"/>
  <c r="H185" i="3"/>
  <c r="M184" i="3"/>
  <c r="L184" i="3"/>
  <c r="H184" i="3"/>
  <c r="M183" i="3"/>
  <c r="L183" i="3"/>
  <c r="H183" i="3"/>
  <c r="M182" i="3"/>
  <c r="L182" i="3"/>
  <c r="H182" i="3"/>
  <c r="M181" i="3"/>
  <c r="L181" i="3"/>
  <c r="H181" i="3"/>
  <c r="M180" i="3"/>
  <c r="L180" i="3"/>
  <c r="H180" i="3"/>
  <c r="M179" i="3"/>
  <c r="L179" i="3"/>
  <c r="H179" i="3"/>
  <c r="M178" i="3"/>
  <c r="L178" i="3"/>
  <c r="H178" i="3"/>
  <c r="M177" i="3"/>
  <c r="L177" i="3"/>
  <c r="H177" i="3"/>
  <c r="M176" i="3"/>
  <c r="L176" i="3"/>
  <c r="H176" i="3"/>
  <c r="M175" i="3"/>
  <c r="L175" i="3"/>
  <c r="H175" i="3"/>
  <c r="M174" i="3"/>
  <c r="L174" i="3"/>
  <c r="H174" i="3"/>
  <c r="M173" i="3"/>
  <c r="L173" i="3"/>
  <c r="H173" i="3"/>
  <c r="M172" i="3"/>
  <c r="L172" i="3"/>
  <c r="H172" i="3"/>
  <c r="M171" i="3"/>
  <c r="L171" i="3"/>
  <c r="H171" i="3"/>
  <c r="M170" i="3"/>
  <c r="L170" i="3"/>
  <c r="H170" i="3"/>
  <c r="M169" i="3"/>
  <c r="L169" i="3"/>
  <c r="H169" i="3"/>
  <c r="M168" i="3"/>
  <c r="L168" i="3"/>
  <c r="H168" i="3"/>
  <c r="M167" i="3"/>
  <c r="L167" i="3"/>
  <c r="H167" i="3"/>
  <c r="M166" i="3"/>
  <c r="L166" i="3"/>
  <c r="H166" i="3"/>
  <c r="M165" i="3"/>
  <c r="L165" i="3"/>
  <c r="H165" i="3"/>
  <c r="M164" i="3"/>
  <c r="L164" i="3"/>
  <c r="H164" i="3"/>
  <c r="M163" i="3"/>
  <c r="L163" i="3"/>
  <c r="H163" i="3"/>
  <c r="M162" i="3"/>
  <c r="L162" i="3"/>
  <c r="H162" i="3"/>
  <c r="M161" i="3"/>
  <c r="L161" i="3"/>
  <c r="H161" i="3"/>
  <c r="M160" i="3"/>
  <c r="L160" i="3"/>
  <c r="H160" i="3"/>
  <c r="M159" i="3"/>
  <c r="L159" i="3"/>
  <c r="H159" i="3"/>
  <c r="M158" i="3"/>
  <c r="L158" i="3"/>
  <c r="H158" i="3"/>
  <c r="M157" i="3"/>
  <c r="L157" i="3"/>
  <c r="H157" i="3"/>
  <c r="M156" i="3"/>
  <c r="L156" i="3"/>
  <c r="H156" i="3"/>
  <c r="M155" i="3"/>
  <c r="L155" i="3"/>
  <c r="H155" i="3"/>
  <c r="M154" i="3"/>
  <c r="L154" i="3"/>
  <c r="H154" i="3"/>
  <c r="M153" i="3"/>
  <c r="L153" i="3"/>
  <c r="H153" i="3"/>
  <c r="M152" i="3"/>
  <c r="L152" i="3"/>
  <c r="H152" i="3"/>
  <c r="M151" i="3"/>
  <c r="L151" i="3"/>
  <c r="H151" i="3"/>
  <c r="M150" i="3"/>
  <c r="L150" i="3"/>
  <c r="H150" i="3"/>
  <c r="M149" i="3"/>
  <c r="L149" i="3"/>
  <c r="H149" i="3"/>
  <c r="M148" i="3"/>
  <c r="L148" i="3"/>
  <c r="H148" i="3"/>
  <c r="M147" i="3"/>
  <c r="L147" i="3"/>
  <c r="H147" i="3"/>
  <c r="M146" i="3"/>
  <c r="L146" i="3"/>
  <c r="H146" i="3"/>
  <c r="M145" i="3"/>
  <c r="L145" i="3"/>
  <c r="H145" i="3"/>
  <c r="M144" i="3"/>
  <c r="L144" i="3"/>
  <c r="H144" i="3"/>
  <c r="M143" i="3"/>
  <c r="L143" i="3"/>
  <c r="H143" i="3"/>
  <c r="M142" i="3"/>
  <c r="L142" i="3"/>
  <c r="H142" i="3"/>
  <c r="M141" i="3"/>
  <c r="L141" i="3"/>
  <c r="H141" i="3"/>
  <c r="M140" i="3"/>
  <c r="L140" i="3"/>
  <c r="H140" i="3"/>
  <c r="M139" i="3"/>
  <c r="L139" i="3"/>
  <c r="H139" i="3"/>
  <c r="M138" i="3"/>
  <c r="L138" i="3"/>
  <c r="H138" i="3"/>
  <c r="M137" i="3"/>
  <c r="L137" i="3"/>
  <c r="H137" i="3"/>
  <c r="M136" i="3"/>
  <c r="L136" i="3"/>
  <c r="H136" i="3"/>
  <c r="M135" i="3"/>
  <c r="L135" i="3"/>
  <c r="H135" i="3"/>
  <c r="M134" i="3"/>
  <c r="L134" i="3"/>
  <c r="H134" i="3"/>
  <c r="M133" i="3"/>
  <c r="L133" i="3"/>
  <c r="H133" i="3"/>
  <c r="M132" i="3"/>
  <c r="L132" i="3"/>
  <c r="H132" i="3"/>
  <c r="M131" i="3"/>
  <c r="L131" i="3"/>
  <c r="H131" i="3"/>
  <c r="M130" i="3"/>
  <c r="L130" i="3"/>
  <c r="H130" i="3"/>
  <c r="M129" i="3"/>
  <c r="L129" i="3"/>
  <c r="H129" i="3"/>
  <c r="M128" i="3"/>
  <c r="L128" i="3"/>
  <c r="H128" i="3"/>
  <c r="M127" i="3"/>
  <c r="L127" i="3"/>
  <c r="H127" i="3"/>
  <c r="M126" i="3"/>
  <c r="L126" i="3"/>
  <c r="H126" i="3"/>
  <c r="M125" i="3"/>
  <c r="L125" i="3"/>
  <c r="H125" i="3"/>
  <c r="M124" i="3"/>
  <c r="L124" i="3"/>
  <c r="H124" i="3"/>
  <c r="M123" i="3"/>
  <c r="L123" i="3"/>
  <c r="H123" i="3"/>
  <c r="M122" i="3"/>
  <c r="L122" i="3"/>
  <c r="H122" i="3"/>
  <c r="M121" i="3"/>
  <c r="L121" i="3"/>
  <c r="H121" i="3"/>
  <c r="M120" i="3"/>
  <c r="L120" i="3"/>
  <c r="H120" i="3"/>
  <c r="M119" i="3"/>
  <c r="L119" i="3"/>
  <c r="H119" i="3"/>
  <c r="M118" i="3"/>
  <c r="L118" i="3"/>
  <c r="H118" i="3"/>
  <c r="M117" i="3"/>
  <c r="L117" i="3"/>
  <c r="H117" i="3"/>
  <c r="M116" i="3"/>
  <c r="L116" i="3"/>
  <c r="H116" i="3"/>
  <c r="M115" i="3"/>
  <c r="L115" i="3"/>
  <c r="H115" i="3"/>
  <c r="M114" i="3"/>
  <c r="L114" i="3"/>
  <c r="H114" i="3"/>
  <c r="M113" i="3"/>
  <c r="L113" i="3"/>
  <c r="H113" i="3"/>
  <c r="M112" i="3"/>
  <c r="L112" i="3"/>
  <c r="H112" i="3"/>
  <c r="M111" i="3"/>
  <c r="L111" i="3"/>
  <c r="H111" i="3"/>
  <c r="M159" i="2"/>
  <c r="L159" i="2"/>
  <c r="H159" i="2"/>
  <c r="M158" i="2"/>
  <c r="L158" i="2"/>
  <c r="H158" i="2"/>
  <c r="M157" i="2"/>
  <c r="L157" i="2"/>
  <c r="H157" i="2"/>
  <c r="M156" i="2"/>
  <c r="L156" i="2"/>
  <c r="H156" i="2"/>
  <c r="M155" i="2"/>
  <c r="L155" i="2"/>
  <c r="H155" i="2"/>
  <c r="M154" i="2"/>
  <c r="L154" i="2"/>
  <c r="H154" i="2"/>
  <c r="M153" i="2"/>
  <c r="L153" i="2"/>
  <c r="H153" i="2"/>
  <c r="M152" i="2"/>
  <c r="L152" i="2"/>
  <c r="H152" i="2"/>
  <c r="M151" i="2"/>
  <c r="L151" i="2"/>
  <c r="H151" i="2"/>
  <c r="M150" i="2"/>
  <c r="L150" i="2"/>
  <c r="H150" i="2"/>
  <c r="M149" i="2"/>
  <c r="L149" i="2"/>
  <c r="H149" i="2"/>
  <c r="M148" i="2"/>
  <c r="L148" i="2"/>
  <c r="H148" i="2"/>
  <c r="M147" i="2"/>
  <c r="L147" i="2"/>
  <c r="H147" i="2"/>
  <c r="M146" i="2"/>
  <c r="L146" i="2"/>
  <c r="H146" i="2"/>
  <c r="M145" i="2"/>
  <c r="L145" i="2"/>
  <c r="H145" i="2"/>
  <c r="M144" i="2"/>
  <c r="L144" i="2"/>
  <c r="H144" i="2"/>
  <c r="M143" i="2"/>
  <c r="L143" i="2"/>
  <c r="H143" i="2"/>
  <c r="M142" i="2"/>
  <c r="L142" i="2"/>
  <c r="H142" i="2"/>
  <c r="M141" i="2"/>
  <c r="L141" i="2"/>
  <c r="H141" i="2"/>
  <c r="M140" i="2"/>
  <c r="L140" i="2"/>
  <c r="H140" i="2"/>
  <c r="M139" i="2"/>
  <c r="L139" i="2"/>
  <c r="H139" i="2"/>
  <c r="M138" i="2"/>
  <c r="L138" i="2"/>
  <c r="H138" i="2"/>
  <c r="M137" i="2"/>
  <c r="L137" i="2"/>
  <c r="H137" i="2"/>
  <c r="M136" i="2"/>
  <c r="L136" i="2"/>
  <c r="H136" i="2"/>
  <c r="M135" i="2"/>
  <c r="L135" i="2"/>
  <c r="H135" i="2"/>
  <c r="M134" i="2"/>
  <c r="L134" i="2"/>
  <c r="H134" i="2"/>
  <c r="M133" i="2"/>
  <c r="L133" i="2"/>
  <c r="H133" i="2"/>
  <c r="M132" i="2"/>
  <c r="L132" i="2"/>
  <c r="H132" i="2"/>
  <c r="M131" i="2"/>
  <c r="L131" i="2"/>
  <c r="H131" i="2"/>
  <c r="M130" i="2"/>
  <c r="L130" i="2"/>
  <c r="H130" i="2"/>
  <c r="M129" i="2"/>
  <c r="L129" i="2"/>
  <c r="H129" i="2"/>
  <c r="M128" i="2"/>
  <c r="L128" i="2"/>
  <c r="H128" i="2"/>
  <c r="M127" i="2"/>
  <c r="L127" i="2"/>
  <c r="H127" i="2"/>
  <c r="M126" i="2"/>
  <c r="L126" i="2"/>
  <c r="H126" i="2"/>
  <c r="M125" i="2"/>
  <c r="L125" i="2"/>
  <c r="H125" i="2"/>
  <c r="M124" i="2"/>
  <c r="L124" i="2"/>
  <c r="H124" i="2"/>
  <c r="M123" i="2"/>
  <c r="L123" i="2"/>
  <c r="H123" i="2"/>
  <c r="M122" i="2"/>
  <c r="L122" i="2"/>
  <c r="H122" i="2"/>
  <c r="M121" i="2"/>
  <c r="L121" i="2"/>
  <c r="H121" i="2"/>
  <c r="M120" i="2"/>
  <c r="L120" i="2"/>
  <c r="H120" i="2"/>
  <c r="M119" i="2"/>
  <c r="L119" i="2"/>
  <c r="H119" i="2"/>
  <c r="M118" i="2"/>
  <c r="L118" i="2"/>
  <c r="H118" i="2"/>
  <c r="M117" i="2"/>
  <c r="L117" i="2"/>
  <c r="H117" i="2"/>
  <c r="M116" i="2"/>
  <c r="L116" i="2"/>
  <c r="H116" i="2"/>
  <c r="M115" i="2"/>
  <c r="L115" i="2"/>
  <c r="H115" i="2"/>
  <c r="M114" i="2"/>
  <c r="L114" i="2"/>
  <c r="H114" i="2"/>
  <c r="M113" i="2"/>
  <c r="L113" i="2"/>
  <c r="H113" i="2"/>
  <c r="M112" i="2"/>
  <c r="L112" i="2"/>
  <c r="H112" i="2"/>
  <c r="M111" i="2"/>
  <c r="L111" i="2"/>
  <c r="H111" i="2"/>
  <c r="M110" i="2"/>
  <c r="L110" i="2"/>
  <c r="H110" i="2"/>
  <c r="M109" i="2"/>
  <c r="L109" i="2"/>
  <c r="H109" i="2"/>
  <c r="M108" i="2"/>
  <c r="L108" i="2"/>
  <c r="H108" i="2"/>
  <c r="M107" i="2"/>
  <c r="L107" i="2"/>
  <c r="H107" i="2"/>
  <c r="M106" i="2"/>
  <c r="L106" i="2"/>
  <c r="H106" i="2"/>
  <c r="M105" i="2"/>
  <c r="L105" i="2"/>
  <c r="H105" i="2"/>
  <c r="M104" i="2"/>
  <c r="L104" i="2"/>
  <c r="H104" i="2"/>
  <c r="M103" i="2"/>
  <c r="L103" i="2"/>
  <c r="H103" i="2"/>
  <c r="M102" i="2"/>
  <c r="L102" i="2"/>
  <c r="H102" i="2"/>
  <c r="M101" i="2"/>
  <c r="L101" i="2"/>
  <c r="H101" i="2"/>
  <c r="M100" i="2"/>
  <c r="L100" i="2"/>
  <c r="H100" i="2"/>
  <c r="M99" i="2"/>
  <c r="L99" i="2"/>
  <c r="H99" i="2"/>
  <c r="M98" i="2"/>
  <c r="L98" i="2"/>
  <c r="H98" i="2"/>
  <c r="M97" i="2"/>
  <c r="L97" i="2"/>
  <c r="H97" i="2"/>
  <c r="M96" i="2"/>
  <c r="L96" i="2"/>
  <c r="H96" i="2"/>
  <c r="M95" i="2"/>
  <c r="L95" i="2"/>
  <c r="H95" i="2"/>
  <c r="M94" i="2"/>
  <c r="L94" i="2"/>
  <c r="H94" i="2"/>
  <c r="M93" i="2"/>
  <c r="L93" i="2"/>
  <c r="H93" i="2"/>
  <c r="M92" i="2"/>
  <c r="L92" i="2"/>
  <c r="H92" i="2"/>
  <c r="M91" i="2"/>
  <c r="L91" i="2"/>
  <c r="H91" i="2"/>
  <c r="M90" i="2"/>
  <c r="L90" i="2"/>
  <c r="H90" i="2"/>
  <c r="M89" i="2"/>
  <c r="L89" i="2"/>
  <c r="H89" i="2"/>
  <c r="M88" i="2"/>
  <c r="L88" i="2"/>
  <c r="H88" i="2"/>
  <c r="M87" i="2"/>
  <c r="L87" i="2"/>
  <c r="H87" i="2"/>
  <c r="M86" i="2"/>
  <c r="L86" i="2"/>
  <c r="H86" i="2"/>
  <c r="M85" i="2"/>
  <c r="L85" i="2"/>
  <c r="H85" i="2"/>
  <c r="M84" i="2"/>
  <c r="L84" i="2"/>
  <c r="H84" i="2"/>
  <c r="M83" i="2"/>
  <c r="L83" i="2"/>
  <c r="H83" i="2"/>
  <c r="M82" i="2"/>
  <c r="L82" i="2"/>
  <c r="H82" i="2"/>
  <c r="M81" i="2"/>
  <c r="L81" i="2"/>
  <c r="H81" i="2"/>
  <c r="M80" i="2"/>
  <c r="L80" i="2"/>
  <c r="H80" i="2"/>
  <c r="M79" i="2"/>
  <c r="L79" i="2"/>
  <c r="H79" i="2"/>
  <c r="M78" i="2"/>
  <c r="L78" i="2"/>
  <c r="H78" i="2"/>
  <c r="M77" i="2"/>
  <c r="L77" i="2"/>
  <c r="H77" i="2"/>
  <c r="M76" i="2"/>
  <c r="L76" i="2"/>
  <c r="H76" i="2"/>
  <c r="M75" i="2"/>
  <c r="L75" i="2"/>
  <c r="H75" i="2"/>
  <c r="M74" i="2"/>
  <c r="L74" i="2"/>
  <c r="H74" i="2"/>
  <c r="M73" i="2"/>
  <c r="L73" i="2"/>
  <c r="H73" i="2"/>
  <c r="M72" i="2"/>
  <c r="L72" i="2"/>
  <c r="H72" i="2"/>
  <c r="M71" i="2"/>
  <c r="L71" i="2"/>
  <c r="H71" i="2"/>
  <c r="M70" i="2"/>
  <c r="L70" i="2"/>
  <c r="H70" i="2"/>
  <c r="M69" i="2"/>
  <c r="L69" i="2"/>
  <c r="H69" i="2"/>
  <c r="M68" i="2"/>
  <c r="L68" i="2"/>
  <c r="H68" i="2"/>
  <c r="M67" i="2"/>
  <c r="L67" i="2"/>
  <c r="H67" i="2"/>
  <c r="M102" i="1"/>
  <c r="L102" i="1"/>
  <c r="H102" i="1"/>
  <c r="M101" i="1"/>
  <c r="L101" i="1"/>
  <c r="H101" i="1"/>
  <c r="M100" i="1"/>
  <c r="L100" i="1"/>
  <c r="H100" i="1"/>
  <c r="M99" i="1"/>
  <c r="L99" i="1"/>
  <c r="H99" i="1"/>
  <c r="M98" i="1"/>
  <c r="L98" i="1"/>
  <c r="H98" i="1"/>
  <c r="M97" i="1"/>
  <c r="L97" i="1"/>
  <c r="H97" i="1"/>
  <c r="M96" i="1"/>
  <c r="L96" i="1"/>
  <c r="H96" i="1"/>
  <c r="M95" i="1"/>
  <c r="L95" i="1"/>
  <c r="H95" i="1"/>
  <c r="M94" i="1"/>
  <c r="L94" i="1"/>
  <c r="H94" i="1"/>
  <c r="M93" i="1"/>
  <c r="L93" i="1"/>
  <c r="H93" i="1"/>
  <c r="M92" i="1"/>
  <c r="L92" i="1"/>
  <c r="H92" i="1"/>
  <c r="M91" i="1"/>
  <c r="L91" i="1"/>
  <c r="H91" i="1"/>
  <c r="M90" i="1"/>
  <c r="L90" i="1"/>
  <c r="H90" i="1"/>
  <c r="M89" i="1"/>
  <c r="L89" i="1"/>
  <c r="H89" i="1"/>
  <c r="M88" i="1"/>
  <c r="O88" i="1" s="1"/>
  <c r="L88" i="1"/>
  <c r="H88" i="1"/>
  <c r="M87" i="1"/>
  <c r="L87" i="1"/>
  <c r="H87" i="1"/>
  <c r="M86" i="1"/>
  <c r="L86" i="1"/>
  <c r="H86" i="1"/>
  <c r="M85" i="1"/>
  <c r="L85" i="1"/>
  <c r="H85" i="1"/>
  <c r="M84" i="1"/>
  <c r="L84" i="1"/>
  <c r="H84" i="1"/>
  <c r="M83" i="1"/>
  <c r="L83" i="1"/>
  <c r="H83" i="1"/>
  <c r="M82" i="1"/>
  <c r="L82" i="1"/>
  <c r="H82" i="1"/>
  <c r="M81" i="1"/>
  <c r="L81" i="1"/>
  <c r="H81" i="1"/>
  <c r="M80" i="1"/>
  <c r="O80" i="1" s="1"/>
  <c r="L80" i="1"/>
  <c r="H80" i="1"/>
  <c r="M79" i="1"/>
  <c r="L79" i="1"/>
  <c r="H79" i="1"/>
  <c r="M78" i="1"/>
  <c r="L78" i="1"/>
  <c r="H78" i="1"/>
  <c r="M77" i="1"/>
  <c r="L77" i="1"/>
  <c r="H77" i="1"/>
  <c r="M76" i="1"/>
  <c r="L76" i="1"/>
  <c r="H76" i="1"/>
  <c r="M75" i="1"/>
  <c r="L75" i="1"/>
  <c r="H75" i="1"/>
  <c r="M74" i="1"/>
  <c r="L74" i="1"/>
  <c r="H74" i="1"/>
  <c r="M73" i="1"/>
  <c r="L73" i="1"/>
  <c r="H73" i="1"/>
  <c r="M72" i="1"/>
  <c r="O72" i="1" s="1"/>
  <c r="L72" i="1"/>
  <c r="H72" i="1"/>
  <c r="M71" i="1"/>
  <c r="L71" i="1"/>
  <c r="H71" i="1"/>
  <c r="M70" i="1"/>
  <c r="L70" i="1"/>
  <c r="H70" i="1"/>
  <c r="M69" i="1"/>
  <c r="L69" i="1"/>
  <c r="H69" i="1"/>
  <c r="M68" i="1"/>
  <c r="L68" i="1"/>
  <c r="H68" i="1"/>
  <c r="M67" i="1"/>
  <c r="L67" i="1"/>
  <c r="H67" i="1"/>
  <c r="M66" i="1"/>
  <c r="L66" i="1"/>
  <c r="H66" i="1"/>
  <c r="M65" i="1"/>
  <c r="L65" i="1"/>
  <c r="H65" i="1"/>
  <c r="M64" i="1"/>
  <c r="O64" i="1" s="1"/>
  <c r="L64" i="1"/>
  <c r="H64" i="1"/>
  <c r="M63" i="1"/>
  <c r="L63" i="1"/>
  <c r="H63" i="1"/>
  <c r="M62" i="1"/>
  <c r="L62" i="1"/>
  <c r="H62" i="1"/>
  <c r="M61" i="1"/>
  <c r="L61" i="1"/>
  <c r="H61" i="1"/>
  <c r="M60" i="1"/>
  <c r="L60" i="1"/>
  <c r="H60" i="1"/>
  <c r="M59" i="1"/>
  <c r="L59" i="1"/>
  <c r="H59" i="1"/>
  <c r="M58" i="1"/>
  <c r="L58" i="1"/>
  <c r="H58" i="1"/>
  <c r="M57" i="1"/>
  <c r="L57" i="1"/>
  <c r="H57" i="1"/>
  <c r="M56" i="1"/>
  <c r="L56" i="1"/>
  <c r="H56" i="1"/>
  <c r="M55" i="1"/>
  <c r="L55" i="1"/>
  <c r="H55" i="1"/>
  <c r="M54" i="1"/>
  <c r="L54" i="1"/>
  <c r="H54" i="1"/>
  <c r="M53" i="1"/>
  <c r="L53" i="1"/>
  <c r="H53" i="1"/>
  <c r="M52" i="1"/>
  <c r="L52" i="1"/>
  <c r="H52" i="1"/>
  <c r="M51" i="1"/>
  <c r="L51" i="1"/>
  <c r="H51" i="1"/>
  <c r="M50" i="1"/>
  <c r="L50" i="1"/>
  <c r="H50" i="1"/>
  <c r="M49" i="1"/>
  <c r="L49" i="1"/>
  <c r="H49" i="1"/>
  <c r="M48" i="1"/>
  <c r="L48" i="1"/>
  <c r="H48" i="1"/>
  <c r="M47" i="1"/>
  <c r="L47" i="1"/>
  <c r="H47" i="1"/>
  <c r="M46" i="1"/>
  <c r="L46" i="1"/>
  <c r="H46" i="1"/>
  <c r="M45" i="1"/>
  <c r="L45" i="1"/>
  <c r="H45" i="1"/>
  <c r="M44" i="1"/>
  <c r="L44" i="1"/>
  <c r="H44" i="1"/>
  <c r="M43" i="1"/>
  <c r="L43" i="1"/>
  <c r="H43" i="1"/>
  <c r="M42" i="1"/>
  <c r="L42" i="1"/>
  <c r="H42" i="1"/>
  <c r="M41" i="1"/>
  <c r="L41" i="1"/>
  <c r="H41" i="1"/>
  <c r="M40" i="1"/>
  <c r="L40" i="1"/>
  <c r="H40" i="1"/>
  <c r="M39" i="1"/>
  <c r="L39" i="1"/>
  <c r="H39" i="1"/>
  <c r="M38" i="1"/>
  <c r="L38" i="1"/>
  <c r="H38" i="1"/>
  <c r="M37" i="1"/>
  <c r="L37" i="1"/>
  <c r="H37" i="1"/>
  <c r="M36" i="1"/>
  <c r="L36" i="1"/>
  <c r="H36" i="1"/>
  <c r="M35" i="1"/>
  <c r="L35" i="1"/>
  <c r="H35" i="1"/>
  <c r="M34" i="1"/>
  <c r="L34" i="1"/>
  <c r="H34" i="1"/>
  <c r="M33" i="1"/>
  <c r="L33" i="1"/>
  <c r="H33" i="1"/>
  <c r="M32" i="1"/>
  <c r="L32" i="1"/>
  <c r="H32" i="1"/>
  <c r="M31" i="1"/>
  <c r="L31" i="1"/>
  <c r="H31" i="1"/>
  <c r="M30" i="1"/>
  <c r="L30" i="1"/>
  <c r="H30" i="1"/>
  <c r="M29" i="1"/>
  <c r="L29" i="1"/>
  <c r="H29" i="1"/>
  <c r="M28" i="1"/>
  <c r="L28" i="1"/>
  <c r="H28" i="1"/>
  <c r="M27" i="1"/>
  <c r="L27" i="1"/>
  <c r="H27" i="1"/>
  <c r="M26" i="1"/>
  <c r="L26" i="1"/>
  <c r="H26" i="1"/>
  <c r="M25" i="1"/>
  <c r="L25" i="1"/>
  <c r="H25" i="1"/>
  <c r="M24" i="1"/>
  <c r="L24" i="1"/>
  <c r="H24" i="1"/>
  <c r="M23" i="1"/>
  <c r="L23" i="1"/>
  <c r="H23" i="1"/>
  <c r="M22" i="1"/>
  <c r="L22" i="1"/>
  <c r="H22" i="1"/>
  <c r="M21" i="1"/>
  <c r="L21" i="1"/>
  <c r="H21" i="1"/>
  <c r="M20" i="1"/>
  <c r="L20" i="1"/>
  <c r="H20" i="1"/>
  <c r="M19" i="1"/>
  <c r="L19" i="1"/>
  <c r="H19" i="1"/>
  <c r="M18" i="1"/>
  <c r="L18" i="1"/>
  <c r="H18" i="1"/>
  <c r="M17" i="1"/>
  <c r="L17" i="1"/>
  <c r="H17" i="1"/>
  <c r="M16" i="1"/>
  <c r="L16" i="1"/>
  <c r="H16" i="1"/>
  <c r="M15" i="1"/>
  <c r="L15" i="1"/>
  <c r="H15" i="1"/>
  <c r="M14" i="1"/>
  <c r="L14" i="1"/>
  <c r="H14" i="1"/>
  <c r="M13" i="1"/>
  <c r="L13" i="1"/>
  <c r="H13" i="1"/>
  <c r="M12" i="1"/>
  <c r="L12" i="1"/>
  <c r="H12" i="1"/>
  <c r="M10" i="1"/>
  <c r="L10" i="1"/>
  <c r="H10" i="1"/>
  <c r="M5" i="1"/>
  <c r="L5" i="1"/>
  <c r="H5" i="1"/>
  <c r="M9" i="1"/>
  <c r="L9" i="1"/>
  <c r="H9" i="1"/>
  <c r="M8" i="1"/>
  <c r="L8" i="1"/>
  <c r="H8" i="1"/>
  <c r="M4" i="1"/>
  <c r="L4" i="1"/>
  <c r="H4" i="1"/>
  <c r="M11" i="1"/>
  <c r="L11" i="1"/>
  <c r="H11" i="1"/>
  <c r="M6" i="1"/>
  <c r="L6" i="1"/>
  <c r="H6" i="1"/>
  <c r="M7" i="1"/>
  <c r="L7" i="1"/>
  <c r="H7" i="1"/>
  <c r="M112" i="8"/>
  <c r="L112" i="8"/>
  <c r="H112" i="8"/>
  <c r="M111" i="8"/>
  <c r="L111" i="8"/>
  <c r="H111" i="8"/>
  <c r="M110" i="8"/>
  <c r="L110" i="8"/>
  <c r="H110" i="8"/>
  <c r="M109" i="8"/>
  <c r="L109" i="8"/>
  <c r="H109" i="8"/>
  <c r="M108" i="8"/>
  <c r="L108" i="8"/>
  <c r="H108" i="8"/>
  <c r="M107" i="8"/>
  <c r="L107" i="8"/>
  <c r="H107" i="8"/>
  <c r="M106" i="8"/>
  <c r="L106" i="8"/>
  <c r="H106" i="8"/>
  <c r="M105" i="8"/>
  <c r="L105" i="8"/>
  <c r="H105" i="8"/>
  <c r="M104" i="8"/>
  <c r="L104" i="8"/>
  <c r="H104" i="8"/>
  <c r="M103" i="8"/>
  <c r="L103" i="8"/>
  <c r="H103" i="8"/>
  <c r="M102" i="8"/>
  <c r="L102" i="8"/>
  <c r="H102" i="8"/>
  <c r="M101" i="8"/>
  <c r="L101" i="8"/>
  <c r="H101" i="8"/>
  <c r="M100" i="8"/>
  <c r="L100" i="8"/>
  <c r="H100" i="8"/>
  <c r="M99" i="8"/>
  <c r="L99" i="8"/>
  <c r="H99" i="8"/>
  <c r="M98" i="8"/>
  <c r="L98" i="8"/>
  <c r="H98" i="8"/>
  <c r="M97" i="8"/>
  <c r="L97" i="8"/>
  <c r="H97" i="8"/>
  <c r="M96" i="8"/>
  <c r="L96" i="8"/>
  <c r="H96" i="8"/>
  <c r="M95" i="8"/>
  <c r="L95" i="8"/>
  <c r="H95" i="8"/>
  <c r="M94" i="8"/>
  <c r="L94" i="8"/>
  <c r="H94" i="8"/>
  <c r="M93" i="8"/>
  <c r="L93" i="8"/>
  <c r="H93" i="8"/>
  <c r="M92" i="8"/>
  <c r="L92" i="8"/>
  <c r="H92" i="8"/>
  <c r="M91" i="8"/>
  <c r="L91" i="8"/>
  <c r="H91" i="8"/>
  <c r="M90" i="8"/>
  <c r="L90" i="8"/>
  <c r="H90" i="8"/>
  <c r="M89" i="8"/>
  <c r="L89" i="8"/>
  <c r="H89" i="8"/>
  <c r="M88" i="8"/>
  <c r="L88" i="8"/>
  <c r="H88" i="8"/>
  <c r="M87" i="8"/>
  <c r="L87" i="8"/>
  <c r="H87" i="8"/>
  <c r="M86" i="8"/>
  <c r="L86" i="8"/>
  <c r="H86" i="8"/>
  <c r="M85" i="8"/>
  <c r="L85" i="8"/>
  <c r="H85" i="8"/>
  <c r="M84" i="8"/>
  <c r="L84" i="8"/>
  <c r="H84" i="8"/>
  <c r="M83" i="8"/>
  <c r="L83" i="8"/>
  <c r="H83" i="8"/>
  <c r="M82" i="8"/>
  <c r="L82" i="8"/>
  <c r="H82" i="8"/>
  <c r="M81" i="8"/>
  <c r="L81" i="8"/>
  <c r="H81" i="8"/>
  <c r="M80" i="8"/>
  <c r="L80" i="8"/>
  <c r="H80" i="8"/>
  <c r="M79" i="8"/>
  <c r="L79" i="8"/>
  <c r="H79" i="8"/>
  <c r="M78" i="8"/>
  <c r="L78" i="8"/>
  <c r="H78" i="8"/>
  <c r="M77" i="8"/>
  <c r="L77" i="8"/>
  <c r="H77" i="8"/>
  <c r="M76" i="8"/>
  <c r="L76" i="8"/>
  <c r="H76" i="8"/>
  <c r="M75" i="8"/>
  <c r="L75" i="8"/>
  <c r="H75" i="8"/>
  <c r="M74" i="8"/>
  <c r="L74" i="8"/>
  <c r="H74" i="8"/>
  <c r="M73" i="8"/>
  <c r="L73" i="8"/>
  <c r="H73" i="8"/>
  <c r="M72" i="8"/>
  <c r="L72" i="8"/>
  <c r="H72" i="8"/>
  <c r="M71" i="8"/>
  <c r="L71" i="8"/>
  <c r="H71" i="8"/>
  <c r="M70" i="8"/>
  <c r="L70" i="8"/>
  <c r="H70" i="8"/>
  <c r="M69" i="8"/>
  <c r="L69" i="8"/>
  <c r="H69" i="8"/>
  <c r="M68" i="8"/>
  <c r="L68" i="8"/>
  <c r="H68" i="8"/>
  <c r="M67" i="8"/>
  <c r="L67" i="8"/>
  <c r="H67" i="8"/>
  <c r="M66" i="8"/>
  <c r="L66" i="8"/>
  <c r="H66" i="8"/>
  <c r="M65" i="8"/>
  <c r="L65" i="8"/>
  <c r="H65" i="8"/>
  <c r="M64" i="8"/>
  <c r="L64" i="8"/>
  <c r="H64" i="8"/>
  <c r="M63" i="8"/>
  <c r="L63" i="8"/>
  <c r="H63" i="8"/>
  <c r="M62" i="8"/>
  <c r="L62" i="8"/>
  <c r="H62" i="8"/>
  <c r="M61" i="8"/>
  <c r="L61" i="8"/>
  <c r="H61" i="8"/>
  <c r="M60" i="8"/>
  <c r="L60" i="8"/>
  <c r="H60" i="8"/>
  <c r="M59" i="8"/>
  <c r="L59" i="8"/>
  <c r="H59" i="8"/>
  <c r="M58" i="8"/>
  <c r="L58" i="8"/>
  <c r="H58" i="8"/>
  <c r="M57" i="8"/>
  <c r="L57" i="8"/>
  <c r="H57" i="8"/>
  <c r="M56" i="8"/>
  <c r="L56" i="8"/>
  <c r="H56" i="8"/>
  <c r="M55" i="8"/>
  <c r="L55" i="8"/>
  <c r="H55" i="8"/>
  <c r="M54" i="8"/>
  <c r="L54" i="8"/>
  <c r="H54" i="8"/>
  <c r="M53" i="8"/>
  <c r="L53" i="8"/>
  <c r="H53" i="8"/>
  <c r="M52" i="8"/>
  <c r="L52" i="8"/>
  <c r="H52" i="8"/>
  <c r="M51" i="8"/>
  <c r="L51" i="8"/>
  <c r="H51" i="8"/>
  <c r="M50" i="8"/>
  <c r="L50" i="8"/>
  <c r="H50" i="8"/>
  <c r="M49" i="8"/>
  <c r="L49" i="8"/>
  <c r="H49" i="8"/>
  <c r="M48" i="8"/>
  <c r="L48" i="8"/>
  <c r="H48" i="8"/>
  <c r="M47" i="8"/>
  <c r="L47" i="8"/>
  <c r="H47" i="8"/>
  <c r="M46" i="8"/>
  <c r="L46" i="8"/>
  <c r="H46" i="8"/>
  <c r="M45" i="8"/>
  <c r="L45" i="8"/>
  <c r="H45" i="8"/>
  <c r="M44" i="8"/>
  <c r="L44" i="8"/>
  <c r="H44" i="8"/>
  <c r="M43" i="8"/>
  <c r="L43" i="8"/>
  <c r="H43" i="8"/>
  <c r="M42" i="8"/>
  <c r="L42" i="8"/>
  <c r="H42" i="8"/>
  <c r="M41" i="8"/>
  <c r="L41" i="8"/>
  <c r="H41" i="8"/>
  <c r="M40" i="8"/>
  <c r="L40" i="8"/>
  <c r="H40" i="8"/>
  <c r="M39" i="8"/>
  <c r="L39" i="8"/>
  <c r="H39" i="8"/>
  <c r="M38" i="8"/>
  <c r="L38" i="8"/>
  <c r="H38" i="8"/>
  <c r="M37" i="8"/>
  <c r="L37" i="8"/>
  <c r="H37" i="8"/>
  <c r="M36" i="8"/>
  <c r="L36" i="8"/>
  <c r="H36" i="8"/>
  <c r="M35" i="8"/>
  <c r="L35" i="8"/>
  <c r="H35" i="8"/>
  <c r="M34" i="8"/>
  <c r="L34" i="8"/>
  <c r="H34" i="8"/>
  <c r="M33" i="8"/>
  <c r="L33" i="8"/>
  <c r="H33" i="8"/>
  <c r="M32" i="8"/>
  <c r="L32" i="8"/>
  <c r="H32" i="8"/>
  <c r="M31" i="8"/>
  <c r="L31" i="8"/>
  <c r="H31" i="8"/>
  <c r="M30" i="8"/>
  <c r="L30" i="8"/>
  <c r="H30" i="8"/>
  <c r="M29" i="8"/>
  <c r="L29" i="8"/>
  <c r="H29" i="8"/>
  <c r="M28" i="8"/>
  <c r="L28" i="8"/>
  <c r="H28" i="8"/>
  <c r="M27" i="8"/>
  <c r="L27" i="8"/>
  <c r="H27" i="8"/>
  <c r="M26" i="8"/>
  <c r="L26" i="8"/>
  <c r="H26" i="8"/>
  <c r="M25" i="8"/>
  <c r="L25" i="8"/>
  <c r="H25" i="8"/>
  <c r="M24" i="8"/>
  <c r="L24" i="8"/>
  <c r="H24" i="8"/>
  <c r="M23" i="8"/>
  <c r="L23" i="8"/>
  <c r="H23" i="8"/>
  <c r="M20" i="8"/>
  <c r="L20" i="8"/>
  <c r="H20" i="8"/>
  <c r="M19" i="8"/>
  <c r="L19" i="8"/>
  <c r="H19" i="8"/>
  <c r="M14" i="8"/>
  <c r="L14" i="8"/>
  <c r="H14" i="8"/>
  <c r="M11" i="8"/>
  <c r="L11" i="8"/>
  <c r="H11" i="8"/>
  <c r="M7" i="8"/>
  <c r="L7" i="8"/>
  <c r="H7" i="8"/>
  <c r="M5" i="9"/>
  <c r="M3" i="9"/>
  <c r="M4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L5" i="9"/>
  <c r="L3" i="9"/>
  <c r="L4" i="9"/>
  <c r="O4" i="9" s="1"/>
  <c r="L9" i="9"/>
  <c r="L10" i="9"/>
  <c r="L11" i="9"/>
  <c r="L12" i="9"/>
  <c r="L13" i="9"/>
  <c r="L14" i="9"/>
  <c r="L15" i="9"/>
  <c r="L16" i="9"/>
  <c r="L17" i="9"/>
  <c r="L18" i="9"/>
  <c r="L19" i="9"/>
  <c r="L20" i="9"/>
  <c r="O20" i="9" s="1"/>
  <c r="L21" i="9"/>
  <c r="L22" i="9"/>
  <c r="L23" i="9"/>
  <c r="L24" i="9"/>
  <c r="L25" i="9"/>
  <c r="L26" i="9"/>
  <c r="L27" i="9"/>
  <c r="L28" i="9"/>
  <c r="L29" i="9"/>
  <c r="L30" i="9"/>
  <c r="L31" i="9"/>
  <c r="L32" i="9"/>
  <c r="O32" i="9" s="1"/>
  <c r="L33" i="9"/>
  <c r="L34" i="9"/>
  <c r="L35" i="9"/>
  <c r="L36" i="9"/>
  <c r="L37" i="9"/>
  <c r="L38" i="9"/>
  <c r="L39" i="9"/>
  <c r="L40" i="9"/>
  <c r="L41" i="9"/>
  <c r="L42" i="9"/>
  <c r="L43" i="9"/>
  <c r="L44" i="9"/>
  <c r="O44" i="9" s="1"/>
  <c r="L45" i="9"/>
  <c r="L46" i="9"/>
  <c r="L47" i="9"/>
  <c r="L48" i="9"/>
  <c r="L49" i="9"/>
  <c r="L50" i="9"/>
  <c r="L51" i="9"/>
  <c r="L52" i="9"/>
  <c r="L53" i="9"/>
  <c r="L54" i="9"/>
  <c r="L55" i="9"/>
  <c r="L56" i="9"/>
  <c r="O56" i="9" s="1"/>
  <c r="L57" i="9"/>
  <c r="L58" i="9"/>
  <c r="L59" i="9"/>
  <c r="L60" i="9"/>
  <c r="L61" i="9"/>
  <c r="L62" i="9"/>
  <c r="L63" i="9"/>
  <c r="L64" i="9"/>
  <c r="L65" i="9"/>
  <c r="L66" i="9"/>
  <c r="L67" i="9"/>
  <c r="L68" i="9"/>
  <c r="O68" i="9" s="1"/>
  <c r="L69" i="9"/>
  <c r="L70" i="9"/>
  <c r="L71" i="9"/>
  <c r="L72" i="9"/>
  <c r="L73" i="9"/>
  <c r="L74" i="9"/>
  <c r="L75" i="9"/>
  <c r="L76" i="9"/>
  <c r="L77" i="9"/>
  <c r="L78" i="9"/>
  <c r="L79" i="9"/>
  <c r="L80" i="9"/>
  <c r="O80" i="9" s="1"/>
  <c r="L81" i="9"/>
  <c r="L82" i="9"/>
  <c r="L83" i="9"/>
  <c r="L84" i="9"/>
  <c r="L85" i="9"/>
  <c r="L86" i="9"/>
  <c r="L87" i="9"/>
  <c r="L88" i="9"/>
  <c r="L89" i="9"/>
  <c r="L90" i="9"/>
  <c r="L91" i="9"/>
  <c r="L92" i="9"/>
  <c r="O92" i="9" s="1"/>
  <c r="L93" i="9"/>
  <c r="L94" i="9"/>
  <c r="L95" i="9"/>
  <c r="L96" i="9"/>
  <c r="L97" i="9"/>
  <c r="L98" i="9"/>
  <c r="L99" i="9"/>
  <c r="L100" i="9"/>
  <c r="L101" i="9"/>
  <c r="L102" i="9"/>
  <c r="H5" i="9"/>
  <c r="H3" i="9"/>
  <c r="H4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M3" i="1"/>
  <c r="L3" i="1"/>
  <c r="H3" i="1"/>
  <c r="O27" i="11" l="1"/>
  <c r="O156" i="2"/>
  <c r="O47" i="11"/>
  <c r="O93" i="11"/>
  <c r="O78" i="11"/>
  <c r="O81" i="11"/>
  <c r="O89" i="11"/>
  <c r="O97" i="11"/>
  <c r="O116" i="7"/>
  <c r="O55" i="11"/>
  <c r="O63" i="11"/>
  <c r="O67" i="11"/>
  <c r="O71" i="11"/>
  <c r="O95" i="11"/>
  <c r="O99" i="11"/>
  <c r="O101" i="9"/>
  <c r="O77" i="9"/>
  <c r="O53" i="9"/>
  <c r="O29" i="9"/>
  <c r="O4" i="1"/>
  <c r="O19" i="1"/>
  <c r="O31" i="1"/>
  <c r="O43" i="1"/>
  <c r="O89" i="9"/>
  <c r="O65" i="9"/>
  <c r="O41" i="9"/>
  <c r="O100" i="9"/>
  <c r="O88" i="9"/>
  <c r="O76" i="9"/>
  <c r="O64" i="9"/>
  <c r="O52" i="9"/>
  <c r="O40" i="9"/>
  <c r="O28" i="9"/>
  <c r="O16" i="9"/>
  <c r="O152" i="2"/>
  <c r="O97" i="9"/>
  <c r="O85" i="9"/>
  <c r="O73" i="9"/>
  <c r="O61" i="9"/>
  <c r="O49" i="9"/>
  <c r="O37" i="9"/>
  <c r="O25" i="9"/>
  <c r="O13" i="9"/>
  <c r="O9" i="1"/>
  <c r="O13" i="1"/>
  <c r="O94" i="9"/>
  <c r="O10" i="9"/>
  <c r="O58" i="9"/>
  <c r="O22" i="9"/>
  <c r="O93" i="9"/>
  <c r="O69" i="9"/>
  <c r="O57" i="9"/>
  <c r="O45" i="9"/>
  <c r="O33" i="9"/>
  <c r="O21" i="9"/>
  <c r="O154" i="2"/>
  <c r="O46" i="1"/>
  <c r="O50" i="1"/>
  <c r="O54" i="1"/>
  <c r="O94" i="1"/>
  <c r="O98" i="1"/>
  <c r="O102" i="1"/>
  <c r="O47" i="1"/>
  <c r="O99" i="9"/>
  <c r="O87" i="9"/>
  <c r="O75" i="9"/>
  <c r="O63" i="9"/>
  <c r="O51" i="9"/>
  <c r="O39" i="9"/>
  <c r="O27" i="9"/>
  <c r="O15" i="9"/>
  <c r="O37" i="8"/>
  <c r="O45" i="8"/>
  <c r="O89" i="8"/>
  <c r="O93" i="8"/>
  <c r="O97" i="8"/>
  <c r="O101" i="8"/>
  <c r="O105" i="8"/>
  <c r="O109" i="8"/>
  <c r="O55" i="1"/>
  <c r="O98" i="9"/>
  <c r="O86" i="9"/>
  <c r="O74" i="9"/>
  <c r="O62" i="9"/>
  <c r="O50" i="9"/>
  <c r="O38" i="9"/>
  <c r="O26" i="9"/>
  <c r="O14" i="9"/>
  <c r="O65" i="1"/>
  <c r="O73" i="1"/>
  <c r="O93" i="1"/>
  <c r="O97" i="1"/>
  <c r="O57" i="11"/>
  <c r="O65" i="11"/>
  <c r="O69" i="11"/>
  <c r="O30" i="11"/>
  <c r="O34" i="11"/>
  <c r="O38" i="11"/>
  <c r="O79" i="9"/>
  <c r="O67" i="9"/>
  <c r="O55" i="9"/>
  <c r="O31" i="9"/>
  <c r="O19" i="9"/>
  <c r="O91" i="9"/>
  <c r="O43" i="9"/>
  <c r="O90" i="11"/>
  <c r="O50" i="11"/>
  <c r="O54" i="11"/>
  <c r="O58" i="11"/>
  <c r="O62" i="11"/>
  <c r="O70" i="11"/>
  <c r="O80" i="11"/>
  <c r="O84" i="11"/>
  <c r="O96" i="11"/>
  <c r="O110" i="8"/>
  <c r="O114" i="3"/>
  <c r="O102" i="9"/>
  <c r="O90" i="9"/>
  <c r="O82" i="9"/>
  <c r="O78" i="9"/>
  <c r="O70" i="9"/>
  <c r="O66" i="9"/>
  <c r="O46" i="9"/>
  <c r="O34" i="9"/>
  <c r="O7" i="1"/>
  <c r="O10" i="1"/>
  <c r="O15" i="1"/>
  <c r="O16" i="1"/>
  <c r="O24" i="1"/>
  <c r="O32" i="1"/>
  <c r="O56" i="11"/>
  <c r="O60" i="11"/>
  <c r="O64" i="11"/>
  <c r="O68" i="11"/>
  <c r="O83" i="11"/>
  <c r="O81" i="9"/>
  <c r="O9" i="9"/>
  <c r="O59" i="1"/>
  <c r="O63" i="1"/>
  <c r="O71" i="1"/>
  <c r="O75" i="1"/>
  <c r="O83" i="1"/>
  <c r="O87" i="1"/>
  <c r="O91" i="1"/>
  <c r="O92" i="1"/>
  <c r="O99" i="1"/>
  <c r="O46" i="11"/>
  <c r="O48" i="11"/>
  <c r="O79" i="11"/>
  <c r="O87" i="11"/>
  <c r="O91" i="11"/>
  <c r="O23" i="1"/>
  <c r="O27" i="1"/>
  <c r="O35" i="1"/>
  <c r="O39" i="1"/>
  <c r="O62" i="1"/>
  <c r="O157" i="2"/>
  <c r="O138" i="4"/>
  <c r="O103" i="7"/>
  <c r="O111" i="7"/>
  <c r="O115" i="7"/>
  <c r="O33" i="11"/>
  <c r="O41" i="11"/>
  <c r="O45" i="11"/>
  <c r="O72" i="11"/>
  <c r="O54" i="9"/>
  <c r="O42" i="9"/>
  <c r="O30" i="9"/>
  <c r="O18" i="9"/>
  <c r="O17" i="9"/>
  <c r="O51" i="1"/>
  <c r="O82" i="1"/>
  <c r="O86" i="1"/>
  <c r="O49" i="11"/>
  <c r="O88" i="11"/>
  <c r="O92" i="11"/>
  <c r="O73" i="11"/>
  <c r="O40" i="1"/>
  <c r="O42" i="11"/>
  <c r="O44" i="1"/>
  <c r="O48" i="1"/>
  <c r="O52" i="1"/>
  <c r="O67" i="1"/>
  <c r="O79" i="1"/>
  <c r="O96" i="9"/>
  <c r="O84" i="9"/>
  <c r="O72" i="9"/>
  <c r="O60" i="9"/>
  <c r="O48" i="9"/>
  <c r="O36" i="9"/>
  <c r="O24" i="9"/>
  <c r="O12" i="9"/>
  <c r="O111" i="8"/>
  <c r="O11" i="1"/>
  <c r="O17" i="1"/>
  <c r="O25" i="1"/>
  <c r="O95" i="1"/>
  <c r="O159" i="2"/>
  <c r="O144" i="4"/>
  <c r="O152" i="4"/>
  <c r="O31" i="11"/>
  <c r="O39" i="11"/>
  <c r="O43" i="11"/>
  <c r="O66" i="11"/>
  <c r="O74" i="11"/>
  <c r="O95" i="9"/>
  <c r="O83" i="9"/>
  <c r="O71" i="9"/>
  <c r="O59" i="9"/>
  <c r="O47" i="9"/>
  <c r="O35" i="9"/>
  <c r="O23" i="9"/>
  <c r="O11" i="9"/>
  <c r="O45" i="1"/>
  <c r="O49" i="1"/>
  <c r="O51" i="11"/>
  <c r="O82" i="11"/>
  <c r="O86" i="11"/>
  <c r="O94" i="11"/>
  <c r="O14" i="1"/>
  <c r="O57" i="1"/>
  <c r="O34" i="1"/>
  <c r="O38" i="1"/>
  <c r="O61" i="1"/>
  <c r="O96" i="1"/>
  <c r="O100" i="1"/>
  <c r="O32" i="11"/>
  <c r="O36" i="11"/>
  <c r="O40" i="11"/>
  <c r="O44" i="11"/>
  <c r="O59" i="11"/>
  <c r="O75" i="11"/>
  <c r="O158" i="4"/>
  <c r="O162" i="4"/>
  <c r="O93" i="4"/>
  <c r="O101" i="4"/>
  <c r="O125" i="4"/>
  <c r="O133" i="4"/>
  <c r="O27" i="8"/>
  <c r="O31" i="8"/>
  <c r="O69" i="2"/>
  <c r="O73" i="2"/>
  <c r="O77" i="2"/>
  <c r="O85" i="2"/>
  <c r="O109" i="2"/>
  <c r="O103" i="2"/>
  <c r="O116" i="2"/>
  <c r="O128" i="2"/>
  <c r="O140" i="2"/>
  <c r="O72" i="2"/>
  <c r="O76" i="2"/>
  <c r="O84" i="2"/>
  <c r="O88" i="2"/>
  <c r="O92" i="2"/>
  <c r="O100" i="2"/>
  <c r="O104" i="2"/>
  <c r="O108" i="2"/>
  <c r="O112" i="2"/>
  <c r="O67" i="2"/>
  <c r="O71" i="2"/>
  <c r="O74" i="2"/>
  <c r="O75" i="2"/>
  <c r="O79" i="2"/>
  <c r="O91" i="2"/>
  <c r="O106" i="2"/>
  <c r="O107" i="2"/>
  <c r="O114" i="2"/>
  <c r="O122" i="2"/>
  <c r="O144" i="2"/>
  <c r="O53" i="7"/>
  <c r="O57" i="7"/>
  <c r="O81" i="7"/>
  <c r="O101" i="7"/>
  <c r="O105" i="7"/>
  <c r="O118" i="4"/>
  <c r="O122" i="4"/>
  <c r="O82" i="4"/>
  <c r="O90" i="4"/>
  <c r="O106" i="4"/>
  <c r="O80" i="4"/>
  <c r="O88" i="4"/>
  <c r="O150" i="4"/>
  <c r="O118" i="3"/>
  <c r="O148" i="5"/>
  <c r="O156" i="5"/>
  <c r="O164" i="5"/>
  <c r="O196" i="5"/>
  <c r="O204" i="5"/>
  <c r="O196" i="3"/>
  <c r="O200" i="3"/>
  <c r="O179" i="3"/>
  <c r="O191" i="3"/>
  <c r="O193" i="3"/>
  <c r="O113" i="3"/>
  <c r="O121" i="3"/>
  <c r="O125" i="3"/>
  <c r="O129" i="3"/>
  <c r="O153" i="3"/>
  <c r="O157" i="3"/>
  <c r="O177" i="3"/>
  <c r="O29" i="8"/>
  <c r="O30" i="8"/>
  <c r="O38" i="8"/>
  <c r="O42" i="8"/>
  <c r="O46" i="8"/>
  <c r="O50" i="8"/>
  <c r="O70" i="8"/>
  <c r="O78" i="8"/>
  <c r="O90" i="8"/>
  <c r="O94" i="8"/>
  <c r="O98" i="8"/>
  <c r="O32" i="8"/>
  <c r="O77" i="8"/>
  <c r="O80" i="8"/>
  <c r="O84" i="8"/>
  <c r="O92" i="8"/>
  <c r="O100" i="8"/>
  <c r="O35" i="8"/>
  <c r="O43" i="8"/>
  <c r="O47" i="8"/>
  <c r="O55" i="8"/>
  <c r="O59" i="8"/>
  <c r="O63" i="8"/>
  <c r="O67" i="8"/>
  <c r="O71" i="8"/>
  <c r="O11" i="8"/>
  <c r="O23" i="8"/>
  <c r="O28" i="8"/>
  <c r="O39" i="8"/>
  <c r="O51" i="8"/>
  <c r="O62" i="8"/>
  <c r="O91" i="8"/>
  <c r="O95" i="8"/>
  <c r="O19" i="8"/>
  <c r="O20" i="8"/>
  <c r="O40" i="8"/>
  <c r="O48" i="8"/>
  <c r="O56" i="8"/>
  <c r="O65" i="8"/>
  <c r="O69" i="8"/>
  <c r="O73" i="8"/>
  <c r="O81" i="8"/>
  <c r="O85" i="8"/>
  <c r="O86" i="8"/>
  <c r="O103" i="8"/>
  <c r="O108" i="8"/>
  <c r="O52" i="7"/>
  <c r="O64" i="7"/>
  <c r="O76" i="7"/>
  <c r="O84" i="7"/>
  <c r="O88" i="7"/>
  <c r="O100" i="7"/>
  <c r="O65" i="7"/>
  <c r="O77" i="7"/>
  <c r="O55" i="7"/>
  <c r="O60" i="7"/>
  <c r="O79" i="7"/>
  <c r="O108" i="7"/>
  <c r="O61" i="7"/>
  <c r="O85" i="7"/>
  <c r="O89" i="7"/>
  <c r="O109" i="7"/>
  <c r="O113" i="7"/>
  <c r="O46" i="7"/>
  <c r="O50" i="7"/>
  <c r="O62" i="7"/>
  <c r="O66" i="7"/>
  <c r="O70" i="7"/>
  <c r="O74" i="7"/>
  <c r="O86" i="7"/>
  <c r="O90" i="7"/>
  <c r="O94" i="7"/>
  <c r="O98" i="7"/>
  <c r="O110" i="7"/>
  <c r="O45" i="7"/>
  <c r="O49" i="7"/>
  <c r="O63" i="7"/>
  <c r="O68" i="7"/>
  <c r="O71" i="7"/>
  <c r="O72" i="7"/>
  <c r="O75" i="7"/>
  <c r="O80" i="7"/>
  <c r="O93" i="7"/>
  <c r="O97" i="7"/>
  <c r="O44" i="7"/>
  <c r="O47" i="7"/>
  <c r="O48" i="7"/>
  <c r="O51" i="7"/>
  <c r="O56" i="7"/>
  <c r="O69" i="7"/>
  <c r="O73" i="7"/>
  <c r="O87" i="7"/>
  <c r="O92" i="7"/>
  <c r="O95" i="7"/>
  <c r="O96" i="7"/>
  <c r="O99" i="7"/>
  <c r="O104" i="7"/>
  <c r="O195" i="3"/>
  <c r="O164" i="3"/>
  <c r="O165" i="3"/>
  <c r="O168" i="3"/>
  <c r="O130" i="3"/>
  <c r="O134" i="3"/>
  <c r="O146" i="3"/>
  <c r="O150" i="3"/>
  <c r="O161" i="3"/>
  <c r="O162" i="3"/>
  <c r="O166" i="3"/>
  <c r="O132" i="3"/>
  <c r="O133" i="3"/>
  <c r="O136" i="3"/>
  <c r="O145" i="3"/>
  <c r="O131" i="3"/>
  <c r="O143" i="3"/>
  <c r="O147" i="3"/>
  <c r="O159" i="3"/>
  <c r="O181" i="3"/>
  <c r="O68" i="2"/>
  <c r="O80" i="2"/>
  <c r="O96" i="2"/>
  <c r="O119" i="2"/>
  <c r="O123" i="2"/>
  <c r="O127" i="2"/>
  <c r="O139" i="2"/>
  <c r="O151" i="2"/>
  <c r="O120" i="2"/>
  <c r="O124" i="2"/>
  <c r="O132" i="2"/>
  <c r="O136" i="2"/>
  <c r="O105" i="2"/>
  <c r="O148" i="2"/>
  <c r="O94" i="2"/>
  <c r="O98" i="2"/>
  <c r="O117" i="2"/>
  <c r="O121" i="2"/>
  <c r="O125" i="2"/>
  <c r="O133" i="2"/>
  <c r="O110" i="2"/>
  <c r="O153" i="2"/>
  <c r="O99" i="2"/>
  <c r="O142" i="2"/>
  <c r="O146" i="2"/>
  <c r="O102" i="4"/>
  <c r="O126" i="4"/>
  <c r="O130" i="4"/>
  <c r="O154" i="4"/>
  <c r="O95" i="4"/>
  <c r="O103" i="4"/>
  <c r="O143" i="4"/>
  <c r="O151" i="4"/>
  <c r="O112" i="4"/>
  <c r="O120" i="4"/>
  <c r="O34" i="8"/>
  <c r="O49" i="8"/>
  <c r="O60" i="8"/>
  <c r="O75" i="8"/>
  <c r="O82" i="8"/>
  <c r="O112" i="8"/>
  <c r="O18" i="1"/>
  <c r="O29" i="1"/>
  <c r="O36" i="1"/>
  <c r="O66" i="1"/>
  <c r="O77" i="1"/>
  <c r="O84" i="1"/>
  <c r="O78" i="2"/>
  <c r="O89" i="2"/>
  <c r="O111" i="2"/>
  <c r="O115" i="2"/>
  <c r="O126" i="2"/>
  <c r="O137" i="2"/>
  <c r="O149" i="3"/>
  <c r="O169" i="3"/>
  <c r="O173" i="3"/>
  <c r="O86" i="4"/>
  <c r="O94" i="4"/>
  <c r="O98" i="4"/>
  <c r="O141" i="4"/>
  <c r="O149" i="4"/>
  <c r="O112" i="7"/>
  <c r="O3" i="9"/>
  <c r="O53" i="8"/>
  <c r="O64" i="8"/>
  <c r="O79" i="8"/>
  <c r="O22" i="1"/>
  <c r="O33" i="1"/>
  <c r="O70" i="1"/>
  <c r="O81" i="1"/>
  <c r="O82" i="2"/>
  <c r="O93" i="2"/>
  <c r="O130" i="2"/>
  <c r="O141" i="2"/>
  <c r="O185" i="3"/>
  <c r="O189" i="3"/>
  <c r="O110" i="4"/>
  <c r="O114" i="4"/>
  <c r="O157" i="4"/>
  <c r="O165" i="4"/>
  <c r="O166" i="5"/>
  <c r="O170" i="5"/>
  <c r="O174" i="5"/>
  <c r="O182" i="5"/>
  <c r="O186" i="5"/>
  <c r="O190" i="5"/>
  <c r="O206" i="5"/>
  <c r="O230" i="5"/>
  <c r="O234" i="5"/>
  <c r="O238" i="5"/>
  <c r="O54" i="7"/>
  <c r="O78" i="7"/>
  <c r="O102" i="7"/>
  <c r="O14" i="8"/>
  <c r="O57" i="8"/>
  <c r="O68" i="8"/>
  <c r="O72" i="8"/>
  <c r="O83" i="8"/>
  <c r="O26" i="1"/>
  <c r="O37" i="1"/>
  <c r="O74" i="1"/>
  <c r="O85" i="1"/>
  <c r="O86" i="2"/>
  <c r="O97" i="2"/>
  <c r="O134" i="2"/>
  <c r="O145" i="2"/>
  <c r="O111" i="3"/>
  <c r="O24" i="8"/>
  <c r="O61" i="8"/>
  <c r="O76" i="8"/>
  <c r="O87" i="8"/>
  <c r="O30" i="1"/>
  <c r="O41" i="1"/>
  <c r="O78" i="1"/>
  <c r="O89" i="1"/>
  <c r="O90" i="2"/>
  <c r="O101" i="2"/>
  <c r="O138" i="2"/>
  <c r="O149" i="2"/>
  <c r="O115" i="3"/>
  <c r="O127" i="3"/>
  <c r="O197" i="3"/>
  <c r="O79" i="4"/>
  <c r="O87" i="4"/>
  <c r="O134" i="4"/>
  <c r="O142" i="4"/>
  <c r="O146" i="4"/>
  <c r="O58" i="7"/>
  <c r="O82" i="7"/>
  <c r="O106" i="7"/>
  <c r="O28" i="11"/>
  <c r="O52" i="11"/>
  <c r="O76" i="11"/>
  <c r="O100" i="11"/>
  <c r="O8" i="1"/>
  <c r="O182" i="3"/>
  <c r="O119" i="4"/>
  <c r="O163" i="5"/>
  <c r="O25" i="8"/>
  <c r="O36" i="8"/>
  <c r="O58" i="8"/>
  <c r="O88" i="8"/>
  <c r="O99" i="8"/>
  <c r="O106" i="8"/>
  <c r="O6" i="1"/>
  <c r="O12" i="1"/>
  <c r="O42" i="1"/>
  <c r="O53" i="1"/>
  <c r="O60" i="1"/>
  <c r="O90" i="1"/>
  <c r="O101" i="1"/>
  <c r="O87" i="2"/>
  <c r="O102" i="2"/>
  <c r="O113" i="2"/>
  <c r="O135" i="2"/>
  <c r="O150" i="2"/>
  <c r="O116" i="3"/>
  <c r="O120" i="3"/>
  <c r="O163" i="3"/>
  <c r="O175" i="3"/>
  <c r="O194" i="3"/>
  <c r="O198" i="3"/>
  <c r="O96" i="4"/>
  <c r="O104" i="4"/>
  <c r="O127" i="4"/>
  <c r="O135" i="4"/>
  <c r="O59" i="7"/>
  <c r="O83" i="7"/>
  <c r="O107" i="7"/>
  <c r="O114" i="7"/>
  <c r="O29" i="11"/>
  <c r="O53" i="11"/>
  <c r="O77" i="11"/>
  <c r="O101" i="11"/>
  <c r="O54" i="8"/>
  <c r="O56" i="1"/>
  <c r="O83" i="2"/>
  <c r="O178" i="3"/>
  <c r="O102" i="8"/>
  <c r="O131" i="2"/>
  <c r="O147" i="5"/>
  <c r="O7" i="8"/>
  <c r="O33" i="8"/>
  <c r="O44" i="8"/>
  <c r="O66" i="8"/>
  <c r="O96" i="8"/>
  <c r="O107" i="8"/>
  <c r="O20" i="1"/>
  <c r="O68" i="1"/>
  <c r="O95" i="2"/>
  <c r="O143" i="2"/>
  <c r="O147" i="2"/>
  <c r="O158" i="2"/>
  <c r="O148" i="3"/>
  <c r="O152" i="3"/>
  <c r="O85" i="4"/>
  <c r="O128" i="4"/>
  <c r="O136" i="4"/>
  <c r="O159" i="4"/>
  <c r="O167" i="4"/>
  <c r="O111" i="4"/>
  <c r="O166" i="4"/>
  <c r="O171" i="5"/>
  <c r="O26" i="8"/>
  <c r="O41" i="8"/>
  <c r="O52" i="8"/>
  <c r="O74" i="8"/>
  <c r="O104" i="8"/>
  <c r="O5" i="1"/>
  <c r="O21" i="1"/>
  <c r="O28" i="1"/>
  <c r="O58" i="1"/>
  <c r="O69" i="1"/>
  <c r="O76" i="1"/>
  <c r="O70" i="2"/>
  <c r="O81" i="2"/>
  <c r="O118" i="2"/>
  <c r="O129" i="2"/>
  <c r="O155" i="2"/>
  <c r="O117" i="3"/>
  <c r="O137" i="3"/>
  <c r="O141" i="3"/>
  <c r="O180" i="3"/>
  <c r="O184" i="3"/>
  <c r="O109" i="4"/>
  <c r="O117" i="4"/>
  <c r="O160" i="4"/>
  <c r="O168" i="4"/>
  <c r="O153" i="5"/>
  <c r="O161" i="5"/>
  <c r="O169" i="5"/>
  <c r="O209" i="5"/>
  <c r="O217" i="5"/>
  <c r="O225" i="5"/>
  <c r="O233" i="5"/>
  <c r="O67" i="7"/>
  <c r="O91" i="7"/>
  <c r="O37" i="11"/>
  <c r="O61" i="11"/>
  <c r="O85" i="11"/>
  <c r="O5" i="9"/>
  <c r="O122" i="3"/>
  <c r="O138" i="3"/>
  <c r="O154" i="3"/>
  <c r="O170" i="3"/>
  <c r="O186" i="3"/>
  <c r="O119" i="3"/>
  <c r="O124" i="3"/>
  <c r="O126" i="3"/>
  <c r="O135" i="3"/>
  <c r="O140" i="3"/>
  <c r="O142" i="3"/>
  <c r="O151" i="3"/>
  <c r="O156" i="3"/>
  <c r="O158" i="3"/>
  <c r="O167" i="3"/>
  <c r="O172" i="3"/>
  <c r="O174" i="3"/>
  <c r="O183" i="3"/>
  <c r="O188" i="3"/>
  <c r="O190" i="3"/>
  <c r="O199" i="3"/>
  <c r="O112" i="3"/>
  <c r="O123" i="3"/>
  <c r="O128" i="3"/>
  <c r="O139" i="3"/>
  <c r="O144" i="3"/>
  <c r="O155" i="3"/>
  <c r="O160" i="3"/>
  <c r="O171" i="3"/>
  <c r="O176" i="3"/>
  <c r="O187" i="3"/>
  <c r="O192" i="3"/>
  <c r="O158" i="5"/>
  <c r="O194" i="5"/>
  <c r="O211" i="5"/>
  <c r="O219" i="5"/>
  <c r="O227" i="5"/>
  <c r="O235" i="5"/>
  <c r="O210" i="5"/>
  <c r="O222" i="5"/>
  <c r="O212" i="5"/>
  <c r="O220" i="5"/>
  <c r="O228" i="5"/>
  <c r="O236" i="5"/>
  <c r="O162" i="5"/>
  <c r="O179" i="5"/>
  <c r="O187" i="5"/>
  <c r="O226" i="5"/>
  <c r="O172" i="5"/>
  <c r="O177" i="5"/>
  <c r="O178" i="5"/>
  <c r="O185" i="5"/>
  <c r="O195" i="5"/>
  <c r="O198" i="5"/>
  <c r="O202" i="5"/>
  <c r="O203" i="5"/>
  <c r="O241" i="5"/>
  <c r="O150" i="5"/>
  <c r="O154" i="5"/>
  <c r="O155" i="5"/>
  <c r="O180" i="5"/>
  <c r="O188" i="5"/>
  <c r="O193" i="5"/>
  <c r="O201" i="5"/>
  <c r="O214" i="5"/>
  <c r="O218" i="5"/>
  <c r="O81" i="4"/>
  <c r="O83" i="4"/>
  <c r="O92" i="4"/>
  <c r="O97" i="4"/>
  <c r="O99" i="4"/>
  <c r="O108" i="4"/>
  <c r="O113" i="4"/>
  <c r="O115" i="4"/>
  <c r="O124" i="4"/>
  <c r="O129" i="4"/>
  <c r="O131" i="4"/>
  <c r="O140" i="4"/>
  <c r="O145" i="4"/>
  <c r="O147" i="4"/>
  <c r="O156" i="4"/>
  <c r="O161" i="4"/>
  <c r="O163" i="4"/>
  <c r="O84" i="4"/>
  <c r="O89" i="4"/>
  <c r="O91" i="4"/>
  <c r="O100" i="4"/>
  <c r="O105" i="4"/>
  <c r="O107" i="4"/>
  <c r="O116" i="4"/>
  <c r="O121" i="4"/>
  <c r="O123" i="4"/>
  <c r="O132" i="4"/>
  <c r="O137" i="4"/>
  <c r="O139" i="4"/>
  <c r="O148" i="4"/>
  <c r="O153" i="4"/>
  <c r="O155" i="4"/>
  <c r="O164" i="4"/>
  <c r="O169" i="4"/>
  <c r="O149" i="5"/>
  <c r="O151" i="5"/>
  <c r="O160" i="5"/>
  <c r="O165" i="5"/>
  <c r="O167" i="5"/>
  <c r="O176" i="5"/>
  <c r="O181" i="5"/>
  <c r="O183" i="5"/>
  <c r="O192" i="5"/>
  <c r="O197" i="5"/>
  <c r="O199" i="5"/>
  <c r="O208" i="5"/>
  <c r="O213" i="5"/>
  <c r="O215" i="5"/>
  <c r="O224" i="5"/>
  <c r="O229" i="5"/>
  <c r="O231" i="5"/>
  <c r="O240" i="5"/>
  <c r="O152" i="5"/>
  <c r="O157" i="5"/>
  <c r="O159" i="5"/>
  <c r="O168" i="5"/>
  <c r="O173" i="5"/>
  <c r="O175" i="5"/>
  <c r="O184" i="5"/>
  <c r="O189" i="5"/>
  <c r="O191" i="5"/>
  <c r="O200" i="5"/>
  <c r="O205" i="5"/>
  <c r="O207" i="5"/>
  <c r="O216" i="5"/>
  <c r="O221" i="5"/>
  <c r="O223" i="5"/>
  <c r="O232" i="5"/>
  <c r="O237" i="5"/>
  <c r="O239" i="5"/>
  <c r="O3" i="1"/>
</calcChain>
</file>

<file path=xl/sharedStrings.xml><?xml version="1.0" encoding="utf-8"?>
<sst xmlns="http://schemas.openxmlformats.org/spreadsheetml/2006/main" count="330" uniqueCount="157">
  <si>
    <t>Wins</t>
  </si>
  <si>
    <t>Losses</t>
  </si>
  <si>
    <t>Ties</t>
  </si>
  <si>
    <t>Win Pct.</t>
  </si>
  <si>
    <t>Total Points</t>
  </si>
  <si>
    <t>1st</t>
  </si>
  <si>
    <t>2nd</t>
  </si>
  <si>
    <t>3rd</t>
  </si>
  <si>
    <t>Titan Tournaments Points System: Participating = 10pts/ Win = 10pts/ Tie = 5pts/ 3rd place = 20pts/ 2nd place = 40pts/ 1st place = 60pts</t>
  </si>
  <si>
    <t>Partic.</t>
  </si>
  <si>
    <t>R.S.</t>
  </si>
  <si>
    <t>R.A.</t>
  </si>
  <si>
    <t>R.D.</t>
  </si>
  <si>
    <t>Win Pts</t>
  </si>
  <si>
    <t>Tie Pts</t>
  </si>
  <si>
    <t>8U Kid Pitch Baseball</t>
  </si>
  <si>
    <t>9U Baseball</t>
  </si>
  <si>
    <t>10U Baseball</t>
  </si>
  <si>
    <t>11U Baseball</t>
  </si>
  <si>
    <t>12U Baseball</t>
  </si>
  <si>
    <t>8U Coach Pitch Baseball</t>
  </si>
  <si>
    <t>13U Baseball</t>
  </si>
  <si>
    <t>14U Baseball</t>
  </si>
  <si>
    <t>15U Baseball</t>
  </si>
  <si>
    <t>7U Coach Pitch Baseball</t>
  </si>
  <si>
    <t>Mudcats</t>
  </si>
  <si>
    <t xml:space="preserve"> </t>
  </si>
  <si>
    <t>Win Pts.</t>
  </si>
  <si>
    <t>Tie Pts.</t>
  </si>
  <si>
    <t>Total Pts.</t>
  </si>
  <si>
    <t>Ambush</t>
  </si>
  <si>
    <t>Greenheads</t>
  </si>
  <si>
    <t>Grayson Rams</t>
  </si>
  <si>
    <t>Newton Naturals</t>
  </si>
  <si>
    <t>GA Impulse</t>
  </si>
  <si>
    <t>GA Steel</t>
  </si>
  <si>
    <t>Macon Impact</t>
  </si>
  <si>
    <t>5 Star Generals</t>
  </si>
  <si>
    <t>Newton Naturals Sloan</t>
  </si>
  <si>
    <t>EC Impact</t>
  </si>
  <si>
    <t>Gainesville Reds</t>
  </si>
  <si>
    <t>Mill Creek Hawks</t>
  </si>
  <si>
    <t>Bullpen Diamond Knights</t>
  </si>
  <si>
    <t>NEGA Goats</t>
  </si>
  <si>
    <t>HEAT</t>
  </si>
  <si>
    <t>GA Rangers</t>
  </si>
  <si>
    <t>Mill Creek National</t>
  </si>
  <si>
    <t>JaxCo Panthers</t>
  </si>
  <si>
    <t xml:space="preserve">Ambush </t>
  </si>
  <si>
    <t>Mill Creek American</t>
  </si>
  <si>
    <t>Banks Bombers</t>
  </si>
  <si>
    <t>North GA Strike</t>
  </si>
  <si>
    <t>Lamar Excel</t>
  </si>
  <si>
    <t>South River Mudcats</t>
  </si>
  <si>
    <t>Walton Mavericks</t>
  </si>
  <si>
    <t>Thomson Yard Dogs</t>
  </si>
  <si>
    <t>Sand Gnats</t>
  </si>
  <si>
    <t>FCA Eagles GWB</t>
  </si>
  <si>
    <t>Walton Goats Blue</t>
  </si>
  <si>
    <t>Walton Goats Green</t>
  </si>
  <si>
    <t>Body Shop Badgers</t>
  </si>
  <si>
    <t>MC Dogs</t>
  </si>
  <si>
    <t>Titans</t>
  </si>
  <si>
    <t>Roswell Black Hornets</t>
  </si>
  <si>
    <t>North GA Blaze</t>
  </si>
  <si>
    <t>Dingers Brint</t>
  </si>
  <si>
    <t>Fury Baseball</t>
  </si>
  <si>
    <t>Mill Creek 10U</t>
  </si>
  <si>
    <t>Ambush Booth</t>
  </si>
  <si>
    <t>Dingers Pervis</t>
  </si>
  <si>
    <t xml:space="preserve">Line Drive </t>
  </si>
  <si>
    <t>Social Avalanche</t>
  </si>
  <si>
    <t>Team Rawlings</t>
  </si>
  <si>
    <t>Walton Grove Aces</t>
  </si>
  <si>
    <t>Lumberjacks</t>
  </si>
  <si>
    <t>Jokers</t>
  </si>
  <si>
    <t>Velo</t>
  </si>
  <si>
    <t>Elite Diamondbacks</t>
  </si>
  <si>
    <t>GA Defenders</t>
  </si>
  <si>
    <t>Savage Squad</t>
  </si>
  <si>
    <t>Athens Biscuits</t>
  </si>
  <si>
    <t>Elite Sluggers Herndon</t>
  </si>
  <si>
    <t>Velo South</t>
  </si>
  <si>
    <t>Gwinnett Stripers McCrary</t>
  </si>
  <si>
    <t>Monroe Hurricanes</t>
  </si>
  <si>
    <t>Elite Baseball</t>
  </si>
  <si>
    <t>Bulls</t>
  </si>
  <si>
    <t>Diesel Dawgs</t>
  </si>
  <si>
    <t>5 Stars Generals Hodges</t>
  </si>
  <si>
    <t>Dawson Anglers</t>
  </si>
  <si>
    <t>Raptors</t>
  </si>
  <si>
    <t>Frontline</t>
  </si>
  <si>
    <t>Xtreme</t>
  </si>
  <si>
    <t>Rawlings GA Prospects</t>
  </si>
  <si>
    <t>Yard Dogs</t>
  </si>
  <si>
    <t>Lions</t>
  </si>
  <si>
    <t>Lumpkin Miners</t>
  </si>
  <si>
    <t>GBA Spiked 9</t>
  </si>
  <si>
    <t>OC Legends 10U</t>
  </si>
  <si>
    <t>Gwinnett Bandits</t>
  </si>
  <si>
    <t>Lights Out</t>
  </si>
  <si>
    <t>Dingers</t>
  </si>
  <si>
    <t xml:space="preserve">Gold City </t>
  </si>
  <si>
    <t>Norcross Blue Devils</t>
  </si>
  <si>
    <t xml:space="preserve">Fury </t>
  </si>
  <si>
    <t>Archer Select</t>
  </si>
  <si>
    <t>Walton Clippers</t>
  </si>
  <si>
    <t>GA Elite</t>
  </si>
  <si>
    <t>Gators</t>
  </si>
  <si>
    <t>Southside Hitmen</t>
  </si>
  <si>
    <t>Social Circle Bombers</t>
  </si>
  <si>
    <t>Team Bullpen</t>
  </si>
  <si>
    <t>Walnut Grove Aces</t>
  </si>
  <si>
    <t>OC Legends 12U</t>
  </si>
  <si>
    <t>OC Legends 11U</t>
  </si>
  <si>
    <t xml:space="preserve">Brookwood </t>
  </si>
  <si>
    <t>Bulldog BSB</t>
  </si>
  <si>
    <t>GA Nationals</t>
  </si>
  <si>
    <t>Mid GA Warzone</t>
  </si>
  <si>
    <t>Gwinnett Stripers Jones</t>
  </si>
  <si>
    <t>Mayhem</t>
  </si>
  <si>
    <t>Chargers</t>
  </si>
  <si>
    <t>Canes</t>
  </si>
  <si>
    <t>Apalachee</t>
  </si>
  <si>
    <t>GBA Prospect</t>
  </si>
  <si>
    <t>GBA Academy</t>
  </si>
  <si>
    <t>Elite Sluggers Fountain</t>
  </si>
  <si>
    <t>Prime BSB Henrichsen</t>
  </si>
  <si>
    <t>Archer Wilson</t>
  </si>
  <si>
    <t>Peachtree Ridge</t>
  </si>
  <si>
    <t>GA Legends</t>
  </si>
  <si>
    <t>GA Select Braves</t>
  </si>
  <si>
    <t>SE Elite Grey</t>
  </si>
  <si>
    <t>Devine 2027</t>
  </si>
  <si>
    <t>Coal Mountain Hustle</t>
  </si>
  <si>
    <t>GA Grizzlies</t>
  </si>
  <si>
    <t>Jersey Boys</t>
  </si>
  <si>
    <t>Colts BC</t>
  </si>
  <si>
    <t>Hustle</t>
  </si>
  <si>
    <t>Rocking W's</t>
  </si>
  <si>
    <t>Travelers</t>
  </si>
  <si>
    <t>Mansfield Mad Dawgs</t>
  </si>
  <si>
    <t>MGA Wolfpack</t>
  </si>
  <si>
    <t>Buford Elite</t>
  </si>
  <si>
    <t>Mill Creek Caldwell</t>
  </si>
  <si>
    <t>SE Elite Blue</t>
  </si>
  <si>
    <t>Horsemen</t>
  </si>
  <si>
    <t>Hardknox Hustle</t>
  </si>
  <si>
    <t>TNGA Misfits</t>
  </si>
  <si>
    <t>WLC Lions</t>
  </si>
  <si>
    <t>Havoc</t>
  </si>
  <si>
    <t>360 Tigers</t>
  </si>
  <si>
    <t>GA Classics</t>
  </si>
  <si>
    <t>Velo Factory</t>
  </si>
  <si>
    <t>Gwinnett Bandits Carolina</t>
  </si>
  <si>
    <t>Dawson Angler's</t>
  </si>
  <si>
    <t>Jeffcoat's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</si>
</sst>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workbookViewId="0">
      <selection activeCell="A11" sqref="A11"/>
    </sheetView>
  </sheetViews>
  <sheetFormatPr defaultRowHeight="15" x14ac:dyDescent="0.25"/>
  <cols>
    <col min="1" max="1" width="34.7109375" customWidth="1"/>
    <col min="2" max="4" width="8.140625" customWidth="1"/>
    <col min="5" max="5" width="12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24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34</v>
      </c>
      <c r="B3" s="1">
        <v>5</v>
      </c>
      <c r="C3" s="1">
        <v>0</v>
      </c>
      <c r="D3" s="1">
        <v>0</v>
      </c>
      <c r="E3" s="3">
        <f t="shared" ref="E3:E34" si="0">(B3)/(B3+C3+D3)</f>
        <v>1</v>
      </c>
      <c r="F3" s="1">
        <f>19+13+15+16+17</f>
        <v>80</v>
      </c>
      <c r="G3" s="1">
        <f>10+3+14+4+8</f>
        <v>39</v>
      </c>
      <c r="H3" s="1">
        <f t="shared" ref="H3:H34" si="1">F3-G3</f>
        <v>41</v>
      </c>
      <c r="I3" s="1">
        <v>60</v>
      </c>
      <c r="J3" s="1"/>
      <c r="K3" s="1"/>
      <c r="L3" s="1">
        <f t="shared" ref="L3:L34" si="2">B3*10</f>
        <v>50</v>
      </c>
      <c r="M3" s="1">
        <f t="shared" ref="M3:M34" si="3">D3*5</f>
        <v>0</v>
      </c>
      <c r="N3" s="1">
        <v>10</v>
      </c>
      <c r="O3" s="1">
        <f t="shared" ref="O3:O34" si="4">SUM(I3:N3)</f>
        <v>120</v>
      </c>
    </row>
    <row r="4" spans="1:15" ht="15.75" x14ac:dyDescent="0.25">
      <c r="A4" s="1" t="s">
        <v>35</v>
      </c>
      <c r="B4" s="1">
        <v>0</v>
      </c>
      <c r="C4" s="1">
        <v>4</v>
      </c>
      <c r="D4" s="1">
        <v>0</v>
      </c>
      <c r="E4" s="3">
        <f t="shared" si="0"/>
        <v>0</v>
      </c>
      <c r="F4" s="1">
        <f>1+3+16+4</f>
        <v>24</v>
      </c>
      <c r="G4" s="1">
        <f>9+13+18+16</f>
        <v>56</v>
      </c>
      <c r="H4" s="1">
        <f t="shared" si="1"/>
        <v>-32</v>
      </c>
      <c r="I4" s="1"/>
      <c r="J4" s="1"/>
      <c r="K4" s="1"/>
      <c r="L4" s="1">
        <f t="shared" si="2"/>
        <v>0</v>
      </c>
      <c r="M4" s="1">
        <f t="shared" si="3"/>
        <v>0</v>
      </c>
      <c r="N4" s="1">
        <v>10</v>
      </c>
      <c r="O4" s="1">
        <f t="shared" si="4"/>
        <v>10</v>
      </c>
    </row>
    <row r="5" spans="1:15" ht="15.75" x14ac:dyDescent="0.25">
      <c r="A5" s="1" t="s">
        <v>33</v>
      </c>
      <c r="B5" s="1">
        <v>6</v>
      </c>
      <c r="C5" s="1">
        <v>3</v>
      </c>
      <c r="D5" s="1">
        <v>0</v>
      </c>
      <c r="E5" s="3">
        <f t="shared" si="0"/>
        <v>0.66666666666666663</v>
      </c>
      <c r="F5" s="1">
        <f>10+8+18+10+24+24+21+16+12</f>
        <v>143</v>
      </c>
      <c r="G5" s="1">
        <f>19+19+16+11+11+6+2+1+3</f>
        <v>88</v>
      </c>
      <c r="H5" s="1">
        <f t="shared" si="1"/>
        <v>55</v>
      </c>
      <c r="I5" s="1">
        <v>60</v>
      </c>
      <c r="J5" s="1"/>
      <c r="K5" s="1">
        <v>20</v>
      </c>
      <c r="L5" s="1">
        <f t="shared" si="2"/>
        <v>60</v>
      </c>
      <c r="M5" s="1">
        <f t="shared" si="3"/>
        <v>0</v>
      </c>
      <c r="N5" s="1">
        <v>20</v>
      </c>
      <c r="O5" s="1">
        <f t="shared" si="4"/>
        <v>160</v>
      </c>
    </row>
    <row r="6" spans="1:15" ht="15.75" x14ac:dyDescent="0.25">
      <c r="A6" s="1" t="s">
        <v>36</v>
      </c>
      <c r="B6" s="1">
        <v>3</v>
      </c>
      <c r="C6" s="1">
        <v>2</v>
      </c>
      <c r="D6" s="1">
        <v>0</v>
      </c>
      <c r="E6" s="3">
        <f t="shared" si="0"/>
        <v>0.6</v>
      </c>
      <c r="F6" s="1">
        <f>9+19+14+11+8</f>
        <v>61</v>
      </c>
      <c r="G6" s="1">
        <f>1+8+15+10+17</f>
        <v>51</v>
      </c>
      <c r="H6" s="1">
        <f t="shared" si="1"/>
        <v>10</v>
      </c>
      <c r="I6" s="1"/>
      <c r="J6" s="1">
        <v>40</v>
      </c>
      <c r="K6" s="1"/>
      <c r="L6" s="1">
        <f t="shared" si="2"/>
        <v>30</v>
      </c>
      <c r="M6" s="1">
        <f t="shared" si="3"/>
        <v>0</v>
      </c>
      <c r="N6" s="1">
        <v>10</v>
      </c>
      <c r="O6" s="1">
        <f t="shared" si="4"/>
        <v>80</v>
      </c>
    </row>
    <row r="7" spans="1:15" ht="15.75" x14ac:dyDescent="0.25">
      <c r="A7" s="1" t="s">
        <v>37</v>
      </c>
      <c r="B7" s="1">
        <v>4</v>
      </c>
      <c r="C7" s="1">
        <v>1</v>
      </c>
      <c r="D7" s="1">
        <v>0</v>
      </c>
      <c r="E7" s="3">
        <f t="shared" si="0"/>
        <v>0.8</v>
      </c>
      <c r="F7" s="1">
        <f>23+16+16+20+3</f>
        <v>78</v>
      </c>
      <c r="G7" s="1">
        <f>7+2+6+10+12</f>
        <v>37</v>
      </c>
      <c r="H7" s="1">
        <f t="shared" si="1"/>
        <v>41</v>
      </c>
      <c r="I7" s="1"/>
      <c r="J7" s="1">
        <v>40</v>
      </c>
      <c r="K7" s="1"/>
      <c r="L7" s="1">
        <f t="shared" si="2"/>
        <v>40</v>
      </c>
      <c r="M7" s="1">
        <f t="shared" si="3"/>
        <v>0</v>
      </c>
      <c r="N7" s="1">
        <v>10</v>
      </c>
      <c r="O7" s="1">
        <f t="shared" si="4"/>
        <v>90</v>
      </c>
    </row>
    <row r="8" spans="1:15" ht="15.75" x14ac:dyDescent="0.25">
      <c r="A8" s="1" t="s">
        <v>46</v>
      </c>
      <c r="B8" s="1">
        <v>1</v>
      </c>
      <c r="C8" s="1">
        <v>3</v>
      </c>
      <c r="D8" s="1">
        <v>0</v>
      </c>
      <c r="E8" s="3">
        <f t="shared" si="0"/>
        <v>0.25</v>
      </c>
      <c r="F8" s="1">
        <f>7+11+22+12</f>
        <v>52</v>
      </c>
      <c r="G8" s="1">
        <f>23+24+16+22</f>
        <v>85</v>
      </c>
      <c r="H8" s="1">
        <f t="shared" si="1"/>
        <v>-33</v>
      </c>
      <c r="I8" s="1"/>
      <c r="J8" s="1"/>
      <c r="K8" s="1"/>
      <c r="L8" s="1">
        <f t="shared" si="2"/>
        <v>10</v>
      </c>
      <c r="M8" s="1">
        <f t="shared" si="3"/>
        <v>0</v>
      </c>
      <c r="N8" s="1">
        <v>10</v>
      </c>
      <c r="O8" s="1">
        <f t="shared" si="4"/>
        <v>20</v>
      </c>
    </row>
    <row r="9" spans="1:15" ht="15.75" x14ac:dyDescent="0.25">
      <c r="A9" s="1" t="s">
        <v>47</v>
      </c>
      <c r="B9" s="1">
        <v>0</v>
      </c>
      <c r="C9" s="1">
        <v>4</v>
      </c>
      <c r="D9" s="1">
        <v>0</v>
      </c>
      <c r="E9" s="3">
        <f t="shared" si="0"/>
        <v>0</v>
      </c>
      <c r="F9" s="1">
        <f>2+7+2+2</f>
        <v>13</v>
      </c>
      <c r="G9" s="1">
        <f>16+24+24+24</f>
        <v>88</v>
      </c>
      <c r="H9" s="1">
        <f t="shared" si="1"/>
        <v>-75</v>
      </c>
      <c r="I9" s="1"/>
      <c r="J9" s="1"/>
      <c r="K9" s="1"/>
      <c r="L9" s="1">
        <f t="shared" si="2"/>
        <v>0</v>
      </c>
      <c r="M9" s="1">
        <f t="shared" si="3"/>
        <v>0</v>
      </c>
      <c r="N9" s="1">
        <v>10</v>
      </c>
      <c r="O9" s="1">
        <f t="shared" si="4"/>
        <v>10</v>
      </c>
    </row>
    <row r="10" spans="1:15" ht="15.75" x14ac:dyDescent="0.25">
      <c r="A10" s="1" t="s">
        <v>48</v>
      </c>
      <c r="B10" s="1">
        <v>1</v>
      </c>
      <c r="C10" s="1">
        <v>4</v>
      </c>
      <c r="D10" s="1">
        <v>0</v>
      </c>
      <c r="E10" s="3">
        <f t="shared" si="0"/>
        <v>0.2</v>
      </c>
      <c r="F10" s="1">
        <f>6+4+16+22+10</f>
        <v>58</v>
      </c>
      <c r="G10" s="1">
        <f>21+13+22+12+20</f>
        <v>88</v>
      </c>
      <c r="H10" s="1">
        <f t="shared" si="1"/>
        <v>-30</v>
      </c>
      <c r="I10" s="1"/>
      <c r="J10" s="1"/>
      <c r="K10" s="1"/>
      <c r="L10" s="1">
        <f t="shared" si="2"/>
        <v>10</v>
      </c>
      <c r="M10" s="1">
        <f t="shared" si="3"/>
        <v>0</v>
      </c>
      <c r="N10" s="1">
        <v>10</v>
      </c>
      <c r="O10" s="1">
        <f t="shared" si="4"/>
        <v>20</v>
      </c>
    </row>
    <row r="11" spans="1:15" ht="15.75" x14ac:dyDescent="0.25">
      <c r="A11" s="1" t="s">
        <v>49</v>
      </c>
      <c r="B11" s="1">
        <v>3</v>
      </c>
      <c r="C11" s="1">
        <v>2</v>
      </c>
      <c r="D11" s="1">
        <v>0</v>
      </c>
      <c r="E11" s="3">
        <f t="shared" si="0"/>
        <v>0.6</v>
      </c>
      <c r="F11" s="1">
        <f>24+13+6+24+1</f>
        <v>68</v>
      </c>
      <c r="G11" s="1">
        <f>7+4+16+2+16</f>
        <v>45</v>
      </c>
      <c r="H11" s="1">
        <f t="shared" si="1"/>
        <v>23</v>
      </c>
      <c r="I11" s="1"/>
      <c r="J11" s="1"/>
      <c r="K11" s="1">
        <v>20</v>
      </c>
      <c r="L11" s="1">
        <f t="shared" si="2"/>
        <v>30</v>
      </c>
      <c r="M11" s="1">
        <f t="shared" si="3"/>
        <v>0</v>
      </c>
      <c r="N11" s="1">
        <v>10</v>
      </c>
      <c r="O11" s="1">
        <f t="shared" si="4"/>
        <v>60</v>
      </c>
    </row>
    <row r="12" spans="1:15" ht="15.75" x14ac:dyDescent="0.25">
      <c r="A12" s="1"/>
      <c r="B12" s="1"/>
      <c r="C12" s="1"/>
      <c r="D12" s="1"/>
      <c r="E12" s="3" t="e">
        <f t="shared" si="0"/>
        <v>#DIV/0!</v>
      </c>
      <c r="F12" s="1"/>
      <c r="G12" s="1"/>
      <c r="H12" s="1">
        <f t="shared" si="1"/>
        <v>0</v>
      </c>
      <c r="I12" s="1"/>
      <c r="J12" s="1"/>
      <c r="K12" s="1"/>
      <c r="L12" s="1">
        <f t="shared" si="2"/>
        <v>0</v>
      </c>
      <c r="M12" s="1">
        <f t="shared" si="3"/>
        <v>0</v>
      </c>
      <c r="N12" s="1"/>
      <c r="O12" s="1">
        <f t="shared" si="4"/>
        <v>0</v>
      </c>
    </row>
    <row r="13" spans="1:15" ht="15.75" x14ac:dyDescent="0.25">
      <c r="A13" s="1"/>
      <c r="B13" s="1"/>
      <c r="C13" s="1"/>
      <c r="D13" s="1"/>
      <c r="E13" s="3" t="e">
        <f t="shared" si="0"/>
        <v>#DIV/0!</v>
      </c>
      <c r="F13" s="1"/>
      <c r="G13" s="1"/>
      <c r="H13" s="1">
        <f t="shared" si="1"/>
        <v>0</v>
      </c>
      <c r="I13" s="1"/>
      <c r="J13" s="1"/>
      <c r="K13" s="1"/>
      <c r="L13" s="1">
        <f t="shared" si="2"/>
        <v>0</v>
      </c>
      <c r="M13" s="1">
        <f t="shared" si="3"/>
        <v>0</v>
      </c>
      <c r="N13" s="1"/>
      <c r="O13" s="1">
        <f t="shared" si="4"/>
        <v>0</v>
      </c>
    </row>
    <row r="14" spans="1:15" ht="15.75" x14ac:dyDescent="0.25">
      <c r="A14" s="1"/>
      <c r="B14" s="1"/>
      <c r="C14" s="1"/>
      <c r="D14" s="1"/>
      <c r="E14" s="3" t="e">
        <f t="shared" si="0"/>
        <v>#DIV/0!</v>
      </c>
      <c r="F14" s="1"/>
      <c r="G14" s="1"/>
      <c r="H14" s="1">
        <f t="shared" si="1"/>
        <v>0</v>
      </c>
      <c r="I14" s="1"/>
      <c r="J14" s="1"/>
      <c r="K14" s="1"/>
      <c r="L14" s="1">
        <f t="shared" si="2"/>
        <v>0</v>
      </c>
      <c r="M14" s="1">
        <f t="shared" si="3"/>
        <v>0</v>
      </c>
      <c r="N14" s="1"/>
      <c r="O14" s="1">
        <f t="shared" si="4"/>
        <v>0</v>
      </c>
    </row>
    <row r="15" spans="1:15" ht="15.75" x14ac:dyDescent="0.25">
      <c r="A15" s="1"/>
      <c r="B15" s="1"/>
      <c r="C15" s="1"/>
      <c r="D15" s="1"/>
      <c r="E15" s="3" t="e">
        <f t="shared" si="0"/>
        <v>#DIV/0!</v>
      </c>
      <c r="F15" s="1"/>
      <c r="G15" s="1"/>
      <c r="H15" s="1">
        <f t="shared" si="1"/>
        <v>0</v>
      </c>
      <c r="I15" s="1"/>
      <c r="J15" s="1"/>
      <c r="K15" s="1"/>
      <c r="L15" s="1">
        <f t="shared" si="2"/>
        <v>0</v>
      </c>
      <c r="M15" s="1">
        <f t="shared" si="3"/>
        <v>0</v>
      </c>
      <c r="N15" s="1"/>
      <c r="O15" s="1">
        <f t="shared" si="4"/>
        <v>0</v>
      </c>
    </row>
    <row r="16" spans="1:15" ht="15.75" x14ac:dyDescent="0.25">
      <c r="A16" s="1"/>
      <c r="B16" s="1"/>
      <c r="C16" s="1"/>
      <c r="D16" s="1"/>
      <c r="E16" s="3" t="e">
        <f t="shared" si="0"/>
        <v>#DIV/0!</v>
      </c>
      <c r="F16" s="1"/>
      <c r="G16" s="1"/>
      <c r="H16" s="1">
        <f t="shared" si="1"/>
        <v>0</v>
      </c>
      <c r="I16" s="1"/>
      <c r="J16" s="1"/>
      <c r="K16" s="1"/>
      <c r="L16" s="1">
        <f t="shared" si="2"/>
        <v>0</v>
      </c>
      <c r="M16" s="1">
        <f t="shared" si="3"/>
        <v>0</v>
      </c>
      <c r="N16" s="1"/>
      <c r="O16" s="1">
        <f t="shared" si="4"/>
        <v>0</v>
      </c>
    </row>
    <row r="17" spans="1:15" ht="15.75" x14ac:dyDescent="0.25">
      <c r="A17" s="1"/>
      <c r="B17" s="1"/>
      <c r="C17" s="1"/>
      <c r="D17" s="1"/>
      <c r="E17" s="3" t="e">
        <f t="shared" si="0"/>
        <v>#DIV/0!</v>
      </c>
      <c r="F17" s="1"/>
      <c r="G17" s="1"/>
      <c r="H17" s="1">
        <f t="shared" si="1"/>
        <v>0</v>
      </c>
      <c r="I17" s="1"/>
      <c r="J17" s="1"/>
      <c r="K17" s="1"/>
      <c r="L17" s="1">
        <f t="shared" si="2"/>
        <v>0</v>
      </c>
      <c r="M17" s="1">
        <f t="shared" si="3"/>
        <v>0</v>
      </c>
      <c r="N17" s="1"/>
      <c r="O17" s="1">
        <f t="shared" si="4"/>
        <v>0</v>
      </c>
    </row>
    <row r="18" spans="1:15" ht="15.75" x14ac:dyDescent="0.25">
      <c r="A18" s="1"/>
      <c r="B18" s="1"/>
      <c r="C18" s="1"/>
      <c r="D18" s="1"/>
      <c r="E18" s="3" t="e">
        <f t="shared" si="0"/>
        <v>#DIV/0!</v>
      </c>
      <c r="F18" s="1"/>
      <c r="G18" s="1"/>
      <c r="H18" s="1">
        <f t="shared" si="1"/>
        <v>0</v>
      </c>
      <c r="I18" s="1"/>
      <c r="J18" s="1"/>
      <c r="K18" s="1"/>
      <c r="L18" s="1">
        <f t="shared" si="2"/>
        <v>0</v>
      </c>
      <c r="M18" s="1">
        <f t="shared" si="3"/>
        <v>0</v>
      </c>
      <c r="N18" s="1"/>
      <c r="O18" s="1">
        <f t="shared" si="4"/>
        <v>0</v>
      </c>
    </row>
    <row r="19" spans="1:15" ht="15.75" x14ac:dyDescent="0.25">
      <c r="A19" s="1"/>
      <c r="B19" s="1"/>
      <c r="C19" s="1"/>
      <c r="D19" s="1"/>
      <c r="E19" s="3" t="e">
        <f t="shared" si="0"/>
        <v>#DIV/0!</v>
      </c>
      <c r="F19" s="1"/>
      <c r="G19" s="1"/>
      <c r="H19" s="1">
        <f t="shared" si="1"/>
        <v>0</v>
      </c>
      <c r="I19" s="1"/>
      <c r="J19" s="1"/>
      <c r="K19" s="1"/>
      <c r="L19" s="1">
        <f t="shared" si="2"/>
        <v>0</v>
      </c>
      <c r="M19" s="1">
        <f t="shared" si="3"/>
        <v>0</v>
      </c>
      <c r="N19" s="1"/>
      <c r="O19" s="1">
        <f t="shared" si="4"/>
        <v>0</v>
      </c>
    </row>
    <row r="20" spans="1:15" ht="15.75" x14ac:dyDescent="0.25">
      <c r="A20" s="1"/>
      <c r="B20" s="1"/>
      <c r="C20" s="1"/>
      <c r="D20" s="1"/>
      <c r="E20" s="3" t="e">
        <f t="shared" si="0"/>
        <v>#DIV/0!</v>
      </c>
      <c r="F20" s="1"/>
      <c r="G20" s="1"/>
      <c r="H20" s="1">
        <f t="shared" si="1"/>
        <v>0</v>
      </c>
      <c r="I20" s="1"/>
      <c r="J20" s="1"/>
      <c r="K20" s="1"/>
      <c r="L20" s="1">
        <f t="shared" si="2"/>
        <v>0</v>
      </c>
      <c r="M20" s="1">
        <f t="shared" si="3"/>
        <v>0</v>
      </c>
      <c r="N20" s="1"/>
      <c r="O20" s="1">
        <f t="shared" si="4"/>
        <v>0</v>
      </c>
    </row>
    <row r="21" spans="1:15" ht="15.75" x14ac:dyDescent="0.25">
      <c r="A21" s="1"/>
      <c r="B21" s="1"/>
      <c r="C21" s="1"/>
      <c r="D21" s="1"/>
      <c r="E21" s="3" t="e">
        <f t="shared" si="0"/>
        <v>#DIV/0!</v>
      </c>
      <c r="F21" s="1"/>
      <c r="G21" s="1"/>
      <c r="H21" s="1">
        <f t="shared" si="1"/>
        <v>0</v>
      </c>
      <c r="I21" s="1"/>
      <c r="J21" s="1"/>
      <c r="K21" s="1"/>
      <c r="L21" s="1">
        <f t="shared" si="2"/>
        <v>0</v>
      </c>
      <c r="M21" s="1">
        <f t="shared" si="3"/>
        <v>0</v>
      </c>
      <c r="N21" s="1"/>
      <c r="O21" s="1">
        <f t="shared" si="4"/>
        <v>0</v>
      </c>
    </row>
    <row r="22" spans="1:15" ht="15.75" x14ac:dyDescent="0.25">
      <c r="A22" s="1"/>
      <c r="B22" s="1"/>
      <c r="C22" s="1"/>
      <c r="D22" s="1"/>
      <c r="E22" s="3" t="e">
        <f t="shared" si="0"/>
        <v>#DIV/0!</v>
      </c>
      <c r="F22" s="1"/>
      <c r="G22" s="1"/>
      <c r="H22" s="1">
        <f t="shared" si="1"/>
        <v>0</v>
      </c>
      <c r="I22" s="1"/>
      <c r="J22" s="1"/>
      <c r="K22" s="1"/>
      <c r="L22" s="1">
        <f t="shared" si="2"/>
        <v>0</v>
      </c>
      <c r="M22" s="1">
        <f t="shared" si="3"/>
        <v>0</v>
      </c>
      <c r="N22" s="1"/>
      <c r="O22" s="1">
        <f t="shared" si="4"/>
        <v>0</v>
      </c>
    </row>
    <row r="23" spans="1:15" ht="15.75" x14ac:dyDescent="0.25">
      <c r="A23" s="1"/>
      <c r="B23" s="1"/>
      <c r="C23" s="1"/>
      <c r="D23" s="1"/>
      <c r="E23" s="3" t="e">
        <f t="shared" si="0"/>
        <v>#DIV/0!</v>
      </c>
      <c r="F23" s="1"/>
      <c r="G23" s="1"/>
      <c r="H23" s="1">
        <f t="shared" si="1"/>
        <v>0</v>
      </c>
      <c r="I23" s="1"/>
      <c r="J23" s="1"/>
      <c r="K23" s="1"/>
      <c r="L23" s="1">
        <f t="shared" si="2"/>
        <v>0</v>
      </c>
      <c r="M23" s="1">
        <f t="shared" si="3"/>
        <v>0</v>
      </c>
      <c r="N23" s="1"/>
      <c r="O23" s="1">
        <f t="shared" si="4"/>
        <v>0</v>
      </c>
    </row>
    <row r="24" spans="1:15" ht="15.75" x14ac:dyDescent="0.25">
      <c r="A24" s="1"/>
      <c r="B24" s="1"/>
      <c r="C24" s="1"/>
      <c r="D24" s="1"/>
      <c r="E24" s="3" t="e">
        <f t="shared" si="0"/>
        <v>#DIV/0!</v>
      </c>
      <c r="F24" s="1"/>
      <c r="G24" s="1"/>
      <c r="H24" s="1">
        <f t="shared" si="1"/>
        <v>0</v>
      </c>
      <c r="I24" s="1"/>
      <c r="J24" s="1"/>
      <c r="K24" s="1"/>
      <c r="L24" s="1">
        <f t="shared" si="2"/>
        <v>0</v>
      </c>
      <c r="M24" s="1">
        <f t="shared" si="3"/>
        <v>0</v>
      </c>
      <c r="N24" s="1"/>
      <c r="O24" s="1">
        <f t="shared" si="4"/>
        <v>0</v>
      </c>
    </row>
    <row r="25" spans="1:15" ht="15.75" x14ac:dyDescent="0.25">
      <c r="A25" s="1"/>
      <c r="B25" s="1"/>
      <c r="C25" s="1"/>
      <c r="D25" s="1"/>
      <c r="E25" s="3" t="e">
        <f t="shared" si="0"/>
        <v>#DIV/0!</v>
      </c>
      <c r="F25" s="1"/>
      <c r="G25" s="1"/>
      <c r="H25" s="1">
        <f t="shared" si="1"/>
        <v>0</v>
      </c>
      <c r="I25" s="1"/>
      <c r="J25" s="1"/>
      <c r="K25" s="1"/>
      <c r="L25" s="1">
        <f t="shared" si="2"/>
        <v>0</v>
      </c>
      <c r="M25" s="1">
        <f t="shared" si="3"/>
        <v>0</v>
      </c>
      <c r="N25" s="1"/>
      <c r="O25" s="1">
        <f t="shared" si="4"/>
        <v>0</v>
      </c>
    </row>
    <row r="26" spans="1:15" ht="15.75" x14ac:dyDescent="0.25">
      <c r="A26" s="1"/>
      <c r="B26" s="1"/>
      <c r="C26" s="1"/>
      <c r="D26" s="1"/>
      <c r="E26" s="3" t="e">
        <f t="shared" si="0"/>
        <v>#DIV/0!</v>
      </c>
      <c r="F26" s="1"/>
      <c r="G26" s="1"/>
      <c r="H26" s="1">
        <f t="shared" si="1"/>
        <v>0</v>
      </c>
      <c r="I26" s="1"/>
      <c r="J26" s="1"/>
      <c r="K26" s="1"/>
      <c r="L26" s="1">
        <f t="shared" si="2"/>
        <v>0</v>
      </c>
      <c r="M26" s="1">
        <f t="shared" si="3"/>
        <v>0</v>
      </c>
      <c r="N26" s="1"/>
      <c r="O26" s="1">
        <f t="shared" si="4"/>
        <v>0</v>
      </c>
    </row>
    <row r="27" spans="1:15" ht="15.75" x14ac:dyDescent="0.25">
      <c r="A27" s="1"/>
      <c r="B27" s="1"/>
      <c r="C27" s="1"/>
      <c r="D27" s="1"/>
      <c r="E27" s="3" t="e">
        <f t="shared" si="0"/>
        <v>#DIV/0!</v>
      </c>
      <c r="F27" s="1"/>
      <c r="G27" s="1"/>
      <c r="H27" s="1">
        <f t="shared" si="1"/>
        <v>0</v>
      </c>
      <c r="I27" s="1"/>
      <c r="J27" s="1"/>
      <c r="K27" s="1"/>
      <c r="L27" s="1">
        <f t="shared" si="2"/>
        <v>0</v>
      </c>
      <c r="M27" s="1">
        <f t="shared" si="3"/>
        <v>0</v>
      </c>
      <c r="N27" s="1"/>
      <c r="O27" s="1">
        <f t="shared" si="4"/>
        <v>0</v>
      </c>
    </row>
    <row r="28" spans="1:15" ht="15.75" x14ac:dyDescent="0.25">
      <c r="A28" s="1"/>
      <c r="B28" s="1"/>
      <c r="C28" s="1"/>
      <c r="D28" s="1"/>
      <c r="E28" s="3" t="e">
        <f t="shared" si="0"/>
        <v>#DIV/0!</v>
      </c>
      <c r="F28" s="1"/>
      <c r="G28" s="1"/>
      <c r="H28" s="1">
        <f t="shared" si="1"/>
        <v>0</v>
      </c>
      <c r="I28" s="1"/>
      <c r="J28" s="1"/>
      <c r="K28" s="1"/>
      <c r="L28" s="1">
        <f t="shared" si="2"/>
        <v>0</v>
      </c>
      <c r="M28" s="1">
        <f t="shared" si="3"/>
        <v>0</v>
      </c>
      <c r="N28" s="1"/>
      <c r="O28" s="1">
        <f t="shared" si="4"/>
        <v>0</v>
      </c>
    </row>
    <row r="29" spans="1:15" ht="15.75" x14ac:dyDescent="0.25">
      <c r="A29" s="1"/>
      <c r="B29" s="1"/>
      <c r="C29" s="1"/>
      <c r="D29" s="1"/>
      <c r="E29" s="3" t="e">
        <f t="shared" si="0"/>
        <v>#DIV/0!</v>
      </c>
      <c r="F29" s="1"/>
      <c r="G29" s="1"/>
      <c r="H29" s="1">
        <f t="shared" si="1"/>
        <v>0</v>
      </c>
      <c r="I29" s="1"/>
      <c r="J29" s="1"/>
      <c r="K29" s="1"/>
      <c r="L29" s="1">
        <f t="shared" si="2"/>
        <v>0</v>
      </c>
      <c r="M29" s="1">
        <f t="shared" si="3"/>
        <v>0</v>
      </c>
      <c r="N29" s="1"/>
      <c r="O29" s="1">
        <f t="shared" si="4"/>
        <v>0</v>
      </c>
    </row>
    <row r="30" spans="1:15" ht="15.75" x14ac:dyDescent="0.25">
      <c r="A30" s="1"/>
      <c r="B30" s="1"/>
      <c r="C30" s="1"/>
      <c r="D30" s="1"/>
      <c r="E30" s="3" t="e">
        <f t="shared" si="0"/>
        <v>#DIV/0!</v>
      </c>
      <c r="F30" s="1"/>
      <c r="G30" s="1"/>
      <c r="H30" s="1">
        <f t="shared" si="1"/>
        <v>0</v>
      </c>
      <c r="I30" s="1"/>
      <c r="J30" s="1"/>
      <c r="K30" s="1"/>
      <c r="L30" s="1">
        <f t="shared" si="2"/>
        <v>0</v>
      </c>
      <c r="M30" s="1">
        <f t="shared" si="3"/>
        <v>0</v>
      </c>
      <c r="N30" s="1"/>
      <c r="O30" s="1">
        <f t="shared" si="4"/>
        <v>0</v>
      </c>
    </row>
    <row r="31" spans="1:15" ht="15.75" x14ac:dyDescent="0.25">
      <c r="A31" s="1"/>
      <c r="B31" s="1"/>
      <c r="C31" s="1"/>
      <c r="D31" s="1"/>
      <c r="E31" s="3" t="e">
        <f t="shared" si="0"/>
        <v>#DIV/0!</v>
      </c>
      <c r="F31" s="1"/>
      <c r="G31" s="1"/>
      <c r="H31" s="1">
        <f t="shared" si="1"/>
        <v>0</v>
      </c>
      <c r="I31" s="1"/>
      <c r="J31" s="1"/>
      <c r="K31" s="1"/>
      <c r="L31" s="1">
        <f t="shared" si="2"/>
        <v>0</v>
      </c>
      <c r="M31" s="1">
        <f t="shared" si="3"/>
        <v>0</v>
      </c>
      <c r="N31" s="1"/>
      <c r="O31" s="1">
        <f t="shared" si="4"/>
        <v>0</v>
      </c>
    </row>
    <row r="32" spans="1:15" ht="15.75" x14ac:dyDescent="0.25">
      <c r="A32" s="1"/>
      <c r="B32" s="1"/>
      <c r="C32" s="1"/>
      <c r="D32" s="1"/>
      <c r="E32" s="3" t="e">
        <f t="shared" si="0"/>
        <v>#DIV/0!</v>
      </c>
      <c r="F32" s="1"/>
      <c r="G32" s="1"/>
      <c r="H32" s="1">
        <f t="shared" si="1"/>
        <v>0</v>
      </c>
      <c r="I32" s="1"/>
      <c r="J32" s="1"/>
      <c r="K32" s="1"/>
      <c r="L32" s="1">
        <f t="shared" si="2"/>
        <v>0</v>
      </c>
      <c r="M32" s="1">
        <f t="shared" si="3"/>
        <v>0</v>
      </c>
      <c r="N32" s="1"/>
      <c r="O32" s="1">
        <f t="shared" si="4"/>
        <v>0</v>
      </c>
    </row>
    <row r="33" spans="1:15" ht="15.75" x14ac:dyDescent="0.25">
      <c r="A33" s="1"/>
      <c r="B33" s="1"/>
      <c r="C33" s="1"/>
      <c r="D33" s="1"/>
      <c r="E33" s="3" t="e">
        <f t="shared" si="0"/>
        <v>#DIV/0!</v>
      </c>
      <c r="F33" s="1"/>
      <c r="G33" s="1"/>
      <c r="H33" s="1">
        <f t="shared" si="1"/>
        <v>0</v>
      </c>
      <c r="I33" s="1"/>
      <c r="J33" s="1"/>
      <c r="K33" s="1"/>
      <c r="L33" s="1">
        <f t="shared" si="2"/>
        <v>0</v>
      </c>
      <c r="M33" s="1">
        <f t="shared" si="3"/>
        <v>0</v>
      </c>
      <c r="N33" s="1"/>
      <c r="O33" s="1">
        <f t="shared" si="4"/>
        <v>0</v>
      </c>
    </row>
    <row r="34" spans="1:15" ht="15.75" x14ac:dyDescent="0.25">
      <c r="A34" s="1"/>
      <c r="B34" s="1"/>
      <c r="C34" s="1"/>
      <c r="D34" s="1"/>
      <c r="E34" s="3" t="e">
        <f t="shared" si="0"/>
        <v>#DIV/0!</v>
      </c>
      <c r="F34" s="1"/>
      <c r="G34" s="1"/>
      <c r="H34" s="1">
        <f t="shared" si="1"/>
        <v>0</v>
      </c>
      <c r="I34" s="1"/>
      <c r="J34" s="1"/>
      <c r="K34" s="1"/>
      <c r="L34" s="1">
        <f t="shared" si="2"/>
        <v>0</v>
      </c>
      <c r="M34" s="1">
        <f t="shared" si="3"/>
        <v>0</v>
      </c>
      <c r="N34" s="1"/>
      <c r="O34" s="1">
        <f t="shared" si="4"/>
        <v>0</v>
      </c>
    </row>
    <row r="35" spans="1:15" ht="15.75" x14ac:dyDescent="0.25">
      <c r="A35" s="1"/>
      <c r="B35" s="1"/>
      <c r="C35" s="1"/>
      <c r="D35" s="1"/>
      <c r="E35" s="3" t="e">
        <f t="shared" ref="E35:E66" si="5">(B35)/(B35+C35+D35)</f>
        <v>#DIV/0!</v>
      </c>
      <c r="F35" s="1"/>
      <c r="G35" s="1"/>
      <c r="H35" s="1">
        <f t="shared" ref="H35:H66" si="6">F35-G35</f>
        <v>0</v>
      </c>
      <c r="I35" s="1"/>
      <c r="J35" s="1"/>
      <c r="K35" s="1"/>
      <c r="L35" s="1">
        <f t="shared" ref="L35:L66" si="7">B35*10</f>
        <v>0</v>
      </c>
      <c r="M35" s="1">
        <f t="shared" ref="M35:M66" si="8">D35*5</f>
        <v>0</v>
      </c>
      <c r="N35" s="1"/>
      <c r="O35" s="1">
        <f t="shared" ref="O35:O66" si="9">SUM(I35:N35)</f>
        <v>0</v>
      </c>
    </row>
    <row r="36" spans="1:15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1">
        <f t="shared" si="6"/>
        <v>0</v>
      </c>
      <c r="I36" s="1"/>
      <c r="J36" s="1"/>
      <c r="K36" s="1"/>
      <c r="L36" s="1">
        <f t="shared" si="7"/>
        <v>0</v>
      </c>
      <c r="M36" s="1">
        <f t="shared" si="8"/>
        <v>0</v>
      </c>
      <c r="N36" s="1"/>
      <c r="O36" s="1">
        <f t="shared" si="9"/>
        <v>0</v>
      </c>
    </row>
    <row r="37" spans="1:15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1">
        <f t="shared" si="6"/>
        <v>0</v>
      </c>
      <c r="I37" s="1"/>
      <c r="J37" s="1"/>
      <c r="K37" s="1"/>
      <c r="L37" s="1">
        <f t="shared" si="7"/>
        <v>0</v>
      </c>
      <c r="M37" s="1">
        <f t="shared" si="8"/>
        <v>0</v>
      </c>
      <c r="N37" s="1"/>
      <c r="O37" s="1">
        <f t="shared" si="9"/>
        <v>0</v>
      </c>
    </row>
    <row r="38" spans="1:15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1">
        <f t="shared" si="6"/>
        <v>0</v>
      </c>
      <c r="I38" s="1"/>
      <c r="J38" s="1"/>
      <c r="K38" s="1"/>
      <c r="L38" s="1">
        <f t="shared" si="7"/>
        <v>0</v>
      </c>
      <c r="M38" s="1">
        <f t="shared" si="8"/>
        <v>0</v>
      </c>
      <c r="N38" s="1"/>
      <c r="O38" s="1">
        <f t="shared" si="9"/>
        <v>0</v>
      </c>
    </row>
    <row r="39" spans="1:15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1">
        <f t="shared" si="6"/>
        <v>0</v>
      </c>
      <c r="I39" s="1"/>
      <c r="J39" s="1"/>
      <c r="K39" s="1"/>
      <c r="L39" s="1">
        <f t="shared" si="7"/>
        <v>0</v>
      </c>
      <c r="M39" s="1">
        <f t="shared" si="8"/>
        <v>0</v>
      </c>
      <c r="N39" s="1"/>
      <c r="O39" s="1">
        <f t="shared" si="9"/>
        <v>0</v>
      </c>
    </row>
    <row r="40" spans="1:15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1">
        <f t="shared" si="6"/>
        <v>0</v>
      </c>
      <c r="I40" s="1"/>
      <c r="J40" s="1"/>
      <c r="K40" s="1"/>
      <c r="L40" s="1">
        <f t="shared" si="7"/>
        <v>0</v>
      </c>
      <c r="M40" s="1">
        <f t="shared" si="8"/>
        <v>0</v>
      </c>
      <c r="N40" s="1"/>
      <c r="O40" s="1">
        <f t="shared" si="9"/>
        <v>0</v>
      </c>
    </row>
    <row r="41" spans="1:15" ht="15.75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1">
        <f t="shared" si="6"/>
        <v>0</v>
      </c>
      <c r="I41" s="1"/>
      <c r="J41" s="1"/>
      <c r="K41" s="1"/>
      <c r="L41" s="1">
        <f t="shared" si="7"/>
        <v>0</v>
      </c>
      <c r="M41" s="1">
        <f t="shared" si="8"/>
        <v>0</v>
      </c>
      <c r="N41" s="1"/>
      <c r="O41" s="1">
        <f t="shared" si="9"/>
        <v>0</v>
      </c>
    </row>
    <row r="42" spans="1:15" ht="15.75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1">
        <f t="shared" si="6"/>
        <v>0</v>
      </c>
      <c r="I42" s="1"/>
      <c r="J42" s="1"/>
      <c r="K42" s="1"/>
      <c r="L42" s="1">
        <f t="shared" si="7"/>
        <v>0</v>
      </c>
      <c r="M42" s="1">
        <f t="shared" si="8"/>
        <v>0</v>
      </c>
      <c r="N42" s="1"/>
      <c r="O42" s="1">
        <f t="shared" si="9"/>
        <v>0</v>
      </c>
    </row>
    <row r="43" spans="1:15" ht="15.75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1">
        <f t="shared" si="6"/>
        <v>0</v>
      </c>
      <c r="I43" s="1"/>
      <c r="J43" s="1"/>
      <c r="K43" s="1"/>
      <c r="L43" s="1">
        <f t="shared" si="7"/>
        <v>0</v>
      </c>
      <c r="M43" s="1">
        <f t="shared" si="8"/>
        <v>0</v>
      </c>
      <c r="N43" s="1"/>
      <c r="O43" s="1">
        <f t="shared" si="9"/>
        <v>0</v>
      </c>
    </row>
    <row r="44" spans="1:15" ht="15.75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1">
        <f t="shared" si="6"/>
        <v>0</v>
      </c>
      <c r="I44" s="1"/>
      <c r="J44" s="1"/>
      <c r="K44" s="1"/>
      <c r="L44" s="1">
        <f t="shared" si="7"/>
        <v>0</v>
      </c>
      <c r="M44" s="1">
        <f t="shared" si="8"/>
        <v>0</v>
      </c>
      <c r="N44" s="1"/>
      <c r="O44" s="1">
        <f t="shared" si="9"/>
        <v>0</v>
      </c>
    </row>
    <row r="45" spans="1:15" ht="15.75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1">
        <f t="shared" si="6"/>
        <v>0</v>
      </c>
      <c r="I45" s="1"/>
      <c r="J45" s="1"/>
      <c r="K45" s="1"/>
      <c r="L45" s="1">
        <f t="shared" si="7"/>
        <v>0</v>
      </c>
      <c r="M45" s="1">
        <f t="shared" si="8"/>
        <v>0</v>
      </c>
      <c r="N45" s="1"/>
      <c r="O45" s="1">
        <f t="shared" si="9"/>
        <v>0</v>
      </c>
    </row>
    <row r="46" spans="1:15" ht="15.75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1">
        <f t="shared" si="6"/>
        <v>0</v>
      </c>
      <c r="I46" s="1"/>
      <c r="J46" s="1"/>
      <c r="K46" s="1"/>
      <c r="L46" s="1">
        <f t="shared" si="7"/>
        <v>0</v>
      </c>
      <c r="M46" s="1">
        <f t="shared" si="8"/>
        <v>0</v>
      </c>
      <c r="N46" s="1"/>
      <c r="O46" s="1">
        <f t="shared" si="9"/>
        <v>0</v>
      </c>
    </row>
    <row r="47" spans="1:15" ht="15.75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1">
        <f t="shared" si="6"/>
        <v>0</v>
      </c>
      <c r="I47" s="1"/>
      <c r="J47" s="1"/>
      <c r="K47" s="1"/>
      <c r="L47" s="1">
        <f t="shared" si="7"/>
        <v>0</v>
      </c>
      <c r="M47" s="1">
        <f t="shared" si="8"/>
        <v>0</v>
      </c>
      <c r="N47" s="1"/>
      <c r="O47" s="1">
        <f t="shared" si="9"/>
        <v>0</v>
      </c>
    </row>
    <row r="48" spans="1:15" ht="15.75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1">
        <f t="shared" si="6"/>
        <v>0</v>
      </c>
      <c r="I48" s="1"/>
      <c r="J48" s="1"/>
      <c r="K48" s="1"/>
      <c r="L48" s="1">
        <f t="shared" si="7"/>
        <v>0</v>
      </c>
      <c r="M48" s="1">
        <f t="shared" si="8"/>
        <v>0</v>
      </c>
      <c r="N48" s="1"/>
      <c r="O48" s="1">
        <f t="shared" si="9"/>
        <v>0</v>
      </c>
    </row>
    <row r="49" spans="1:15" ht="15.75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1">
        <f t="shared" si="6"/>
        <v>0</v>
      </c>
      <c r="I49" s="1"/>
      <c r="J49" s="1"/>
      <c r="K49" s="1"/>
      <c r="L49" s="1">
        <f t="shared" si="7"/>
        <v>0</v>
      </c>
      <c r="M49" s="1">
        <f t="shared" si="8"/>
        <v>0</v>
      </c>
      <c r="N49" s="1"/>
      <c r="O49" s="1">
        <f t="shared" si="9"/>
        <v>0</v>
      </c>
    </row>
    <row r="50" spans="1:15" ht="15.75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1">
        <f t="shared" si="6"/>
        <v>0</v>
      </c>
      <c r="I50" s="1"/>
      <c r="J50" s="1"/>
      <c r="K50" s="1"/>
      <c r="L50" s="1">
        <f t="shared" si="7"/>
        <v>0</v>
      </c>
      <c r="M50" s="1">
        <f t="shared" si="8"/>
        <v>0</v>
      </c>
      <c r="N50" s="1"/>
      <c r="O50" s="1">
        <f t="shared" si="9"/>
        <v>0</v>
      </c>
    </row>
    <row r="51" spans="1:15" ht="15.75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1">
        <f t="shared" si="6"/>
        <v>0</v>
      </c>
      <c r="I51" s="1"/>
      <c r="J51" s="1"/>
      <c r="K51" s="1"/>
      <c r="L51" s="1">
        <f t="shared" si="7"/>
        <v>0</v>
      </c>
      <c r="M51" s="1">
        <f t="shared" si="8"/>
        <v>0</v>
      </c>
      <c r="N51" s="1"/>
      <c r="O51" s="1">
        <f t="shared" si="9"/>
        <v>0</v>
      </c>
    </row>
    <row r="52" spans="1:15" ht="15.75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1">
        <f t="shared" si="6"/>
        <v>0</v>
      </c>
      <c r="I52" s="1"/>
      <c r="J52" s="1"/>
      <c r="K52" s="1"/>
      <c r="L52" s="1">
        <f t="shared" si="7"/>
        <v>0</v>
      </c>
      <c r="M52" s="1">
        <f t="shared" si="8"/>
        <v>0</v>
      </c>
      <c r="N52" s="1"/>
      <c r="O52" s="1">
        <f t="shared" si="9"/>
        <v>0</v>
      </c>
    </row>
    <row r="53" spans="1:15" ht="15.75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1">
        <f t="shared" si="6"/>
        <v>0</v>
      </c>
      <c r="I53" s="1"/>
      <c r="J53" s="1"/>
      <c r="K53" s="1"/>
      <c r="L53" s="1">
        <f t="shared" si="7"/>
        <v>0</v>
      </c>
      <c r="M53" s="1">
        <f t="shared" si="8"/>
        <v>0</v>
      </c>
      <c r="N53" s="1"/>
      <c r="O53" s="1">
        <f t="shared" si="9"/>
        <v>0</v>
      </c>
    </row>
    <row r="54" spans="1:15" ht="15.75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1">
        <f t="shared" si="6"/>
        <v>0</v>
      </c>
      <c r="I54" s="1"/>
      <c r="J54" s="1"/>
      <c r="K54" s="1"/>
      <c r="L54" s="1">
        <f t="shared" si="7"/>
        <v>0</v>
      </c>
      <c r="M54" s="1">
        <f t="shared" si="8"/>
        <v>0</v>
      </c>
      <c r="N54" s="1"/>
      <c r="O54" s="1">
        <f t="shared" si="9"/>
        <v>0</v>
      </c>
    </row>
    <row r="55" spans="1:15" ht="15.75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1">
        <f t="shared" si="6"/>
        <v>0</v>
      </c>
      <c r="I55" s="1"/>
      <c r="J55" s="1"/>
      <c r="K55" s="1"/>
      <c r="L55" s="1">
        <f t="shared" si="7"/>
        <v>0</v>
      </c>
      <c r="M55" s="1">
        <f t="shared" si="8"/>
        <v>0</v>
      </c>
      <c r="N55" s="1"/>
      <c r="O55" s="1">
        <f t="shared" si="9"/>
        <v>0</v>
      </c>
    </row>
    <row r="56" spans="1:15" ht="15.75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1">
        <f t="shared" si="6"/>
        <v>0</v>
      </c>
      <c r="I56" s="1"/>
      <c r="J56" s="1"/>
      <c r="K56" s="1"/>
      <c r="L56" s="1">
        <f t="shared" si="7"/>
        <v>0</v>
      </c>
      <c r="M56" s="1">
        <f t="shared" si="8"/>
        <v>0</v>
      </c>
      <c r="N56" s="1"/>
      <c r="O56" s="1">
        <f t="shared" si="9"/>
        <v>0</v>
      </c>
    </row>
    <row r="57" spans="1:15" ht="15.75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1">
        <f t="shared" si="6"/>
        <v>0</v>
      </c>
      <c r="I57" s="1"/>
      <c r="J57" s="1"/>
      <c r="K57" s="1"/>
      <c r="L57" s="1">
        <f t="shared" si="7"/>
        <v>0</v>
      </c>
      <c r="M57" s="1">
        <f t="shared" si="8"/>
        <v>0</v>
      </c>
      <c r="N57" s="1"/>
      <c r="O57" s="1">
        <f t="shared" si="9"/>
        <v>0</v>
      </c>
    </row>
    <row r="58" spans="1:15" ht="15.75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1">
        <f t="shared" si="6"/>
        <v>0</v>
      </c>
      <c r="I58" s="1"/>
      <c r="J58" s="1"/>
      <c r="K58" s="1"/>
      <c r="L58" s="1">
        <f t="shared" si="7"/>
        <v>0</v>
      </c>
      <c r="M58" s="1">
        <f t="shared" si="8"/>
        <v>0</v>
      </c>
      <c r="N58" s="1"/>
      <c r="O58" s="1">
        <f t="shared" si="9"/>
        <v>0</v>
      </c>
    </row>
    <row r="59" spans="1:15" ht="15.75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1">
        <f t="shared" si="6"/>
        <v>0</v>
      </c>
      <c r="I59" s="1"/>
      <c r="J59" s="1"/>
      <c r="K59" s="1"/>
      <c r="L59" s="1">
        <f t="shared" si="7"/>
        <v>0</v>
      </c>
      <c r="M59" s="1">
        <f t="shared" si="8"/>
        <v>0</v>
      </c>
      <c r="N59" s="1"/>
      <c r="O59" s="1">
        <f t="shared" si="9"/>
        <v>0</v>
      </c>
    </row>
    <row r="60" spans="1:15" ht="15.75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1">
        <f t="shared" si="6"/>
        <v>0</v>
      </c>
      <c r="I60" s="1"/>
      <c r="J60" s="1"/>
      <c r="K60" s="1"/>
      <c r="L60" s="1">
        <f t="shared" si="7"/>
        <v>0</v>
      </c>
      <c r="M60" s="1">
        <f t="shared" si="8"/>
        <v>0</v>
      </c>
      <c r="N60" s="1"/>
      <c r="O60" s="1">
        <f t="shared" si="9"/>
        <v>0</v>
      </c>
    </row>
    <row r="61" spans="1:15" ht="15.75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1">
        <f t="shared" si="6"/>
        <v>0</v>
      </c>
      <c r="I61" s="1"/>
      <c r="J61" s="1"/>
      <c r="K61" s="1"/>
      <c r="L61" s="1">
        <f t="shared" si="7"/>
        <v>0</v>
      </c>
      <c r="M61" s="1">
        <f t="shared" si="8"/>
        <v>0</v>
      </c>
      <c r="N61" s="1"/>
      <c r="O61" s="1">
        <f t="shared" si="9"/>
        <v>0</v>
      </c>
    </row>
    <row r="62" spans="1:15" ht="15.75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1">
        <f t="shared" si="6"/>
        <v>0</v>
      </c>
      <c r="I62" s="1"/>
      <c r="J62" s="1"/>
      <c r="K62" s="1"/>
      <c r="L62" s="1">
        <f t="shared" si="7"/>
        <v>0</v>
      </c>
      <c r="M62" s="1">
        <f t="shared" si="8"/>
        <v>0</v>
      </c>
      <c r="N62" s="1"/>
      <c r="O62" s="1">
        <f t="shared" si="9"/>
        <v>0</v>
      </c>
    </row>
    <row r="63" spans="1:15" ht="15.75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1">
        <f t="shared" si="6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1">
        <f t="shared" si="9"/>
        <v>0</v>
      </c>
    </row>
    <row r="64" spans="1:15" ht="15.75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1">
        <f t="shared" si="6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1">
        <f t="shared" si="9"/>
        <v>0</v>
      </c>
    </row>
    <row r="65" spans="1:15" ht="15.75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1">
        <f t="shared" si="6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1">
        <f t="shared" si="9"/>
        <v>0</v>
      </c>
    </row>
    <row r="66" spans="1:15" ht="15.75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1">
        <f t="shared" si="6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1">
        <f t="shared" si="9"/>
        <v>0</v>
      </c>
    </row>
    <row r="67" spans="1:15" ht="15.75" x14ac:dyDescent="0.25">
      <c r="A67" s="1"/>
      <c r="B67" s="1"/>
      <c r="C67" s="1"/>
      <c r="D67" s="1"/>
      <c r="E67" s="3" t="e">
        <f t="shared" ref="E67:E98" si="10">(B67)/(B67+C67+D67)</f>
        <v>#DIV/0!</v>
      </c>
      <c r="F67" s="1"/>
      <c r="G67" s="1"/>
      <c r="H67" s="1">
        <f t="shared" ref="H67:H98" si="11">F67-G67</f>
        <v>0</v>
      </c>
      <c r="I67" s="1"/>
      <c r="J67" s="1"/>
      <c r="K67" s="1"/>
      <c r="L67" s="1">
        <f t="shared" ref="L67:L102" si="12">B67*10</f>
        <v>0</v>
      </c>
      <c r="M67" s="1">
        <f t="shared" ref="M67:M102" si="13">D67*5</f>
        <v>0</v>
      </c>
      <c r="N67" s="1"/>
      <c r="O67" s="1">
        <f t="shared" ref="O67:O98" si="14">SUM(I67:N67)</f>
        <v>0</v>
      </c>
    </row>
    <row r="68" spans="1:15" ht="15.75" x14ac:dyDescent="0.25">
      <c r="A68" s="1"/>
      <c r="B68" s="1"/>
      <c r="C68" s="1"/>
      <c r="D68" s="1"/>
      <c r="E68" s="3" t="e">
        <f t="shared" si="10"/>
        <v>#DIV/0!</v>
      </c>
      <c r="F68" s="1"/>
      <c r="G68" s="1"/>
      <c r="H68" s="1">
        <f t="shared" si="11"/>
        <v>0</v>
      </c>
      <c r="I68" s="1"/>
      <c r="J68" s="1"/>
      <c r="K68" s="1"/>
      <c r="L68" s="1">
        <f t="shared" si="12"/>
        <v>0</v>
      </c>
      <c r="M68" s="1">
        <f t="shared" si="13"/>
        <v>0</v>
      </c>
      <c r="N68" s="1"/>
      <c r="O68" s="1">
        <f t="shared" si="14"/>
        <v>0</v>
      </c>
    </row>
    <row r="69" spans="1:15" ht="15.75" x14ac:dyDescent="0.25">
      <c r="A69" s="1"/>
      <c r="B69" s="1"/>
      <c r="C69" s="1"/>
      <c r="D69" s="1"/>
      <c r="E69" s="3" t="e">
        <f t="shared" si="10"/>
        <v>#DIV/0!</v>
      </c>
      <c r="F69" s="1"/>
      <c r="G69" s="1"/>
      <c r="H69" s="1">
        <f t="shared" si="11"/>
        <v>0</v>
      </c>
      <c r="I69" s="1"/>
      <c r="J69" s="1"/>
      <c r="K69" s="1"/>
      <c r="L69" s="1">
        <f t="shared" si="12"/>
        <v>0</v>
      </c>
      <c r="M69" s="1">
        <f t="shared" si="13"/>
        <v>0</v>
      </c>
      <c r="N69" s="1"/>
      <c r="O69" s="1">
        <f t="shared" si="14"/>
        <v>0</v>
      </c>
    </row>
    <row r="70" spans="1:15" ht="15.75" x14ac:dyDescent="0.25">
      <c r="A70" s="1"/>
      <c r="B70" s="1"/>
      <c r="C70" s="1"/>
      <c r="D70" s="1"/>
      <c r="E70" s="3" t="e">
        <f t="shared" si="10"/>
        <v>#DIV/0!</v>
      </c>
      <c r="F70" s="1"/>
      <c r="G70" s="1"/>
      <c r="H70" s="1">
        <f t="shared" si="11"/>
        <v>0</v>
      </c>
      <c r="I70" s="1"/>
      <c r="J70" s="1"/>
      <c r="K70" s="1"/>
      <c r="L70" s="1">
        <f t="shared" si="12"/>
        <v>0</v>
      </c>
      <c r="M70" s="1">
        <f t="shared" si="13"/>
        <v>0</v>
      </c>
      <c r="N70" s="1"/>
      <c r="O70" s="1">
        <f t="shared" si="14"/>
        <v>0</v>
      </c>
    </row>
    <row r="71" spans="1:15" ht="15.75" x14ac:dyDescent="0.25">
      <c r="A71" s="1"/>
      <c r="B71" s="1"/>
      <c r="C71" s="1"/>
      <c r="D71" s="1"/>
      <c r="E71" s="3" t="e">
        <f t="shared" si="10"/>
        <v>#DIV/0!</v>
      </c>
      <c r="F71" s="1"/>
      <c r="G71" s="1"/>
      <c r="H71" s="1">
        <f t="shared" si="11"/>
        <v>0</v>
      </c>
      <c r="I71" s="1"/>
      <c r="J71" s="1"/>
      <c r="K71" s="1"/>
      <c r="L71" s="1">
        <f t="shared" si="12"/>
        <v>0</v>
      </c>
      <c r="M71" s="1">
        <f t="shared" si="13"/>
        <v>0</v>
      </c>
      <c r="N71" s="1"/>
      <c r="O71" s="1">
        <f t="shared" si="14"/>
        <v>0</v>
      </c>
    </row>
    <row r="72" spans="1:15" ht="15.75" x14ac:dyDescent="0.25">
      <c r="A72" s="1"/>
      <c r="B72" s="1"/>
      <c r="C72" s="1"/>
      <c r="D72" s="1"/>
      <c r="E72" s="3" t="e">
        <f t="shared" si="10"/>
        <v>#DIV/0!</v>
      </c>
      <c r="F72" s="1"/>
      <c r="G72" s="1"/>
      <c r="H72" s="1">
        <f t="shared" si="11"/>
        <v>0</v>
      </c>
      <c r="I72" s="1"/>
      <c r="J72" s="1"/>
      <c r="K72" s="1"/>
      <c r="L72" s="1">
        <f t="shared" si="12"/>
        <v>0</v>
      </c>
      <c r="M72" s="1">
        <f t="shared" si="13"/>
        <v>0</v>
      </c>
      <c r="N72" s="1"/>
      <c r="O72" s="1">
        <f t="shared" si="14"/>
        <v>0</v>
      </c>
    </row>
    <row r="73" spans="1:15" ht="15.75" x14ac:dyDescent="0.25">
      <c r="A73" s="1"/>
      <c r="B73" s="1"/>
      <c r="C73" s="1"/>
      <c r="D73" s="1"/>
      <c r="E73" s="3" t="e">
        <f t="shared" si="10"/>
        <v>#DIV/0!</v>
      </c>
      <c r="F73" s="1"/>
      <c r="G73" s="1"/>
      <c r="H73" s="1">
        <f t="shared" si="11"/>
        <v>0</v>
      </c>
      <c r="I73" s="1"/>
      <c r="J73" s="1"/>
      <c r="K73" s="1"/>
      <c r="L73" s="1">
        <f t="shared" si="12"/>
        <v>0</v>
      </c>
      <c r="M73" s="1">
        <f t="shared" si="13"/>
        <v>0</v>
      </c>
      <c r="N73" s="1"/>
      <c r="O73" s="1">
        <f t="shared" si="14"/>
        <v>0</v>
      </c>
    </row>
    <row r="74" spans="1:15" ht="15.75" x14ac:dyDescent="0.25">
      <c r="A74" s="1"/>
      <c r="B74" s="1"/>
      <c r="C74" s="1"/>
      <c r="D74" s="1"/>
      <c r="E74" s="3" t="e">
        <f t="shared" si="10"/>
        <v>#DIV/0!</v>
      </c>
      <c r="F74" s="1"/>
      <c r="G74" s="1"/>
      <c r="H74" s="1">
        <f t="shared" si="11"/>
        <v>0</v>
      </c>
      <c r="I74" s="1"/>
      <c r="J74" s="1"/>
      <c r="K74" s="1"/>
      <c r="L74" s="1">
        <f t="shared" si="12"/>
        <v>0</v>
      </c>
      <c r="M74" s="1">
        <f t="shared" si="13"/>
        <v>0</v>
      </c>
      <c r="N74" s="1"/>
      <c r="O74" s="1">
        <f t="shared" si="14"/>
        <v>0</v>
      </c>
    </row>
    <row r="75" spans="1:15" ht="15.75" x14ac:dyDescent="0.25">
      <c r="A75" s="1"/>
      <c r="B75" s="1"/>
      <c r="C75" s="1"/>
      <c r="D75" s="1"/>
      <c r="E75" s="3" t="e">
        <f t="shared" si="10"/>
        <v>#DIV/0!</v>
      </c>
      <c r="F75" s="1"/>
      <c r="G75" s="1"/>
      <c r="H75" s="1">
        <f t="shared" si="11"/>
        <v>0</v>
      </c>
      <c r="I75" s="1"/>
      <c r="J75" s="1"/>
      <c r="K75" s="1"/>
      <c r="L75" s="1">
        <f t="shared" si="12"/>
        <v>0</v>
      </c>
      <c r="M75" s="1">
        <f t="shared" si="13"/>
        <v>0</v>
      </c>
      <c r="N75" s="1"/>
      <c r="O75" s="1">
        <f t="shared" si="14"/>
        <v>0</v>
      </c>
    </row>
    <row r="76" spans="1:15" ht="15.75" x14ac:dyDescent="0.25">
      <c r="A76" s="1"/>
      <c r="B76" s="1"/>
      <c r="C76" s="1"/>
      <c r="D76" s="1"/>
      <c r="E76" s="3" t="e">
        <f t="shared" si="10"/>
        <v>#DIV/0!</v>
      </c>
      <c r="F76" s="1"/>
      <c r="G76" s="1"/>
      <c r="H76" s="1">
        <f t="shared" si="11"/>
        <v>0</v>
      </c>
      <c r="I76" s="1"/>
      <c r="J76" s="1"/>
      <c r="K76" s="1"/>
      <c r="L76" s="1">
        <f t="shared" si="12"/>
        <v>0</v>
      </c>
      <c r="M76" s="1">
        <f t="shared" si="13"/>
        <v>0</v>
      </c>
      <c r="N76" s="1"/>
      <c r="O76" s="1">
        <f t="shared" si="14"/>
        <v>0</v>
      </c>
    </row>
    <row r="77" spans="1:15" ht="15.75" x14ac:dyDescent="0.25">
      <c r="A77" s="1"/>
      <c r="B77" s="1"/>
      <c r="C77" s="1"/>
      <c r="D77" s="1"/>
      <c r="E77" s="3" t="e">
        <f t="shared" si="10"/>
        <v>#DIV/0!</v>
      </c>
      <c r="F77" s="1"/>
      <c r="G77" s="1"/>
      <c r="H77" s="1">
        <f t="shared" si="11"/>
        <v>0</v>
      </c>
      <c r="I77" s="1"/>
      <c r="J77" s="1"/>
      <c r="K77" s="1"/>
      <c r="L77" s="1">
        <f t="shared" si="12"/>
        <v>0</v>
      </c>
      <c r="M77" s="1">
        <f t="shared" si="13"/>
        <v>0</v>
      </c>
      <c r="N77" s="1"/>
      <c r="O77" s="1">
        <f t="shared" si="14"/>
        <v>0</v>
      </c>
    </row>
    <row r="78" spans="1:15" ht="15.75" x14ac:dyDescent="0.25">
      <c r="A78" s="1"/>
      <c r="B78" s="1"/>
      <c r="C78" s="1"/>
      <c r="D78" s="1"/>
      <c r="E78" s="3" t="e">
        <f t="shared" si="10"/>
        <v>#DIV/0!</v>
      </c>
      <c r="F78" s="1"/>
      <c r="G78" s="1"/>
      <c r="H78" s="1">
        <f t="shared" si="11"/>
        <v>0</v>
      </c>
      <c r="I78" s="1"/>
      <c r="J78" s="1"/>
      <c r="K78" s="1"/>
      <c r="L78" s="1">
        <f t="shared" si="12"/>
        <v>0</v>
      </c>
      <c r="M78" s="1">
        <f t="shared" si="13"/>
        <v>0</v>
      </c>
      <c r="N78" s="1"/>
      <c r="O78" s="1">
        <f t="shared" si="14"/>
        <v>0</v>
      </c>
    </row>
    <row r="79" spans="1:15" ht="15.75" x14ac:dyDescent="0.25">
      <c r="A79" s="1"/>
      <c r="B79" s="1"/>
      <c r="C79" s="1"/>
      <c r="D79" s="1"/>
      <c r="E79" s="3" t="e">
        <f t="shared" si="10"/>
        <v>#DIV/0!</v>
      </c>
      <c r="F79" s="1"/>
      <c r="G79" s="1"/>
      <c r="H79" s="1">
        <f t="shared" si="11"/>
        <v>0</v>
      </c>
      <c r="I79" s="1"/>
      <c r="J79" s="1"/>
      <c r="K79" s="1"/>
      <c r="L79" s="1">
        <f t="shared" si="12"/>
        <v>0</v>
      </c>
      <c r="M79" s="1">
        <f t="shared" si="13"/>
        <v>0</v>
      </c>
      <c r="N79" s="1"/>
      <c r="O79" s="1">
        <f t="shared" si="14"/>
        <v>0</v>
      </c>
    </row>
    <row r="80" spans="1:15" ht="15.75" x14ac:dyDescent="0.25">
      <c r="A80" s="1"/>
      <c r="B80" s="1"/>
      <c r="C80" s="1"/>
      <c r="D80" s="1"/>
      <c r="E80" s="3" t="e">
        <f t="shared" si="10"/>
        <v>#DIV/0!</v>
      </c>
      <c r="F80" s="1"/>
      <c r="G80" s="1"/>
      <c r="H80" s="1">
        <f t="shared" si="11"/>
        <v>0</v>
      </c>
      <c r="I80" s="1"/>
      <c r="J80" s="1"/>
      <c r="K80" s="1"/>
      <c r="L80" s="1">
        <f t="shared" si="12"/>
        <v>0</v>
      </c>
      <c r="M80" s="1">
        <f t="shared" si="13"/>
        <v>0</v>
      </c>
      <c r="N80" s="1"/>
      <c r="O80" s="1">
        <f t="shared" si="14"/>
        <v>0</v>
      </c>
    </row>
    <row r="81" spans="1:15" ht="15.75" x14ac:dyDescent="0.25">
      <c r="A81" s="1"/>
      <c r="B81" s="1"/>
      <c r="C81" s="1"/>
      <c r="D81" s="1"/>
      <c r="E81" s="3" t="e">
        <f t="shared" si="10"/>
        <v>#DIV/0!</v>
      </c>
      <c r="F81" s="1"/>
      <c r="G81" s="1"/>
      <c r="H81" s="1">
        <f t="shared" si="11"/>
        <v>0</v>
      </c>
      <c r="I81" s="1"/>
      <c r="J81" s="1"/>
      <c r="K81" s="1"/>
      <c r="L81" s="1">
        <f t="shared" si="12"/>
        <v>0</v>
      </c>
      <c r="M81" s="1">
        <f t="shared" si="13"/>
        <v>0</v>
      </c>
      <c r="N81" s="1"/>
      <c r="O81" s="1">
        <f t="shared" si="14"/>
        <v>0</v>
      </c>
    </row>
    <row r="82" spans="1:15" ht="15.75" x14ac:dyDescent="0.25">
      <c r="A82" s="1"/>
      <c r="B82" s="1"/>
      <c r="C82" s="1"/>
      <c r="D82" s="1"/>
      <c r="E82" s="3" t="e">
        <f t="shared" si="10"/>
        <v>#DIV/0!</v>
      </c>
      <c r="F82" s="1"/>
      <c r="G82" s="1"/>
      <c r="H82" s="1">
        <f t="shared" si="11"/>
        <v>0</v>
      </c>
      <c r="I82" s="1"/>
      <c r="J82" s="1"/>
      <c r="K82" s="1"/>
      <c r="L82" s="1">
        <f t="shared" si="12"/>
        <v>0</v>
      </c>
      <c r="M82" s="1">
        <f t="shared" si="13"/>
        <v>0</v>
      </c>
      <c r="N82" s="1"/>
      <c r="O82" s="1">
        <f t="shared" si="14"/>
        <v>0</v>
      </c>
    </row>
    <row r="83" spans="1:15" ht="15.75" x14ac:dyDescent="0.25">
      <c r="A83" s="1"/>
      <c r="B83" s="1"/>
      <c r="C83" s="1"/>
      <c r="D83" s="1"/>
      <c r="E83" s="3" t="e">
        <f t="shared" si="10"/>
        <v>#DIV/0!</v>
      </c>
      <c r="F83" s="1"/>
      <c r="G83" s="1"/>
      <c r="H83" s="1">
        <f t="shared" si="11"/>
        <v>0</v>
      </c>
      <c r="I83" s="1"/>
      <c r="J83" s="1"/>
      <c r="K83" s="1"/>
      <c r="L83" s="1">
        <f t="shared" si="12"/>
        <v>0</v>
      </c>
      <c r="M83" s="1">
        <f t="shared" si="13"/>
        <v>0</v>
      </c>
      <c r="N83" s="1"/>
      <c r="O83" s="1">
        <f t="shared" si="14"/>
        <v>0</v>
      </c>
    </row>
    <row r="84" spans="1:15" ht="15.75" x14ac:dyDescent="0.25">
      <c r="A84" s="1"/>
      <c r="B84" s="1"/>
      <c r="C84" s="1"/>
      <c r="D84" s="1"/>
      <c r="E84" s="3" t="e">
        <f t="shared" si="10"/>
        <v>#DIV/0!</v>
      </c>
      <c r="F84" s="1"/>
      <c r="G84" s="1"/>
      <c r="H84" s="1">
        <f t="shared" si="11"/>
        <v>0</v>
      </c>
      <c r="I84" s="1"/>
      <c r="J84" s="1"/>
      <c r="K84" s="1"/>
      <c r="L84" s="1">
        <f t="shared" si="12"/>
        <v>0</v>
      </c>
      <c r="M84" s="1">
        <f t="shared" si="13"/>
        <v>0</v>
      </c>
      <c r="N84" s="1"/>
      <c r="O84" s="1">
        <f t="shared" si="14"/>
        <v>0</v>
      </c>
    </row>
    <row r="85" spans="1:15" ht="15.75" x14ac:dyDescent="0.25">
      <c r="A85" s="1"/>
      <c r="B85" s="1"/>
      <c r="C85" s="1"/>
      <c r="D85" s="1"/>
      <c r="E85" s="3" t="e">
        <f t="shared" si="10"/>
        <v>#DIV/0!</v>
      </c>
      <c r="F85" s="1"/>
      <c r="G85" s="1"/>
      <c r="H85" s="1">
        <f t="shared" si="11"/>
        <v>0</v>
      </c>
      <c r="I85" s="1"/>
      <c r="J85" s="1"/>
      <c r="K85" s="1"/>
      <c r="L85" s="1">
        <f t="shared" si="12"/>
        <v>0</v>
      </c>
      <c r="M85" s="1">
        <f t="shared" si="13"/>
        <v>0</v>
      </c>
      <c r="N85" s="1"/>
      <c r="O85" s="1">
        <f t="shared" si="14"/>
        <v>0</v>
      </c>
    </row>
    <row r="86" spans="1:15" ht="15.75" x14ac:dyDescent="0.25">
      <c r="A86" s="1"/>
      <c r="B86" s="1"/>
      <c r="C86" s="1"/>
      <c r="D86" s="1"/>
      <c r="E86" s="3" t="e">
        <f t="shared" si="10"/>
        <v>#DIV/0!</v>
      </c>
      <c r="F86" s="1"/>
      <c r="G86" s="1"/>
      <c r="H86" s="1">
        <f t="shared" si="11"/>
        <v>0</v>
      </c>
      <c r="I86" s="1"/>
      <c r="J86" s="1"/>
      <c r="K86" s="1"/>
      <c r="L86" s="1">
        <f t="shared" si="12"/>
        <v>0</v>
      </c>
      <c r="M86" s="1">
        <f t="shared" si="13"/>
        <v>0</v>
      </c>
      <c r="N86" s="1"/>
      <c r="O86" s="1">
        <f t="shared" si="14"/>
        <v>0</v>
      </c>
    </row>
    <row r="87" spans="1:15" ht="15.75" x14ac:dyDescent="0.25">
      <c r="A87" s="1"/>
      <c r="B87" s="1"/>
      <c r="C87" s="1"/>
      <c r="D87" s="1"/>
      <c r="E87" s="3" t="e">
        <f t="shared" si="10"/>
        <v>#DIV/0!</v>
      </c>
      <c r="F87" s="1"/>
      <c r="G87" s="1"/>
      <c r="H87" s="1">
        <f t="shared" si="11"/>
        <v>0</v>
      </c>
      <c r="I87" s="1"/>
      <c r="J87" s="1"/>
      <c r="K87" s="1"/>
      <c r="L87" s="1">
        <f t="shared" si="12"/>
        <v>0</v>
      </c>
      <c r="M87" s="1">
        <f t="shared" si="13"/>
        <v>0</v>
      </c>
      <c r="N87" s="1"/>
      <c r="O87" s="1">
        <f t="shared" si="14"/>
        <v>0</v>
      </c>
    </row>
    <row r="88" spans="1:15" ht="15.75" x14ac:dyDescent="0.25">
      <c r="A88" s="1"/>
      <c r="B88" s="1"/>
      <c r="C88" s="1"/>
      <c r="D88" s="1"/>
      <c r="E88" s="3" t="e">
        <f t="shared" si="10"/>
        <v>#DIV/0!</v>
      </c>
      <c r="F88" s="1"/>
      <c r="G88" s="1"/>
      <c r="H88" s="1">
        <f t="shared" si="11"/>
        <v>0</v>
      </c>
      <c r="I88" s="1"/>
      <c r="J88" s="1"/>
      <c r="K88" s="1"/>
      <c r="L88" s="1">
        <f t="shared" si="12"/>
        <v>0</v>
      </c>
      <c r="M88" s="1">
        <f t="shared" si="13"/>
        <v>0</v>
      </c>
      <c r="N88" s="1"/>
      <c r="O88" s="1">
        <f t="shared" si="14"/>
        <v>0</v>
      </c>
    </row>
    <row r="89" spans="1:15" ht="15.75" x14ac:dyDescent="0.25">
      <c r="A89" s="1"/>
      <c r="B89" s="1"/>
      <c r="C89" s="1"/>
      <c r="D89" s="1"/>
      <c r="E89" s="3" t="e">
        <f t="shared" si="10"/>
        <v>#DIV/0!</v>
      </c>
      <c r="F89" s="1"/>
      <c r="G89" s="1"/>
      <c r="H89" s="1">
        <f t="shared" si="11"/>
        <v>0</v>
      </c>
      <c r="I89" s="1"/>
      <c r="J89" s="1"/>
      <c r="K89" s="1"/>
      <c r="L89" s="1">
        <f t="shared" si="12"/>
        <v>0</v>
      </c>
      <c r="M89" s="1">
        <f t="shared" si="13"/>
        <v>0</v>
      </c>
      <c r="N89" s="1"/>
      <c r="O89" s="1">
        <f t="shared" si="14"/>
        <v>0</v>
      </c>
    </row>
    <row r="90" spans="1:15" ht="15.75" x14ac:dyDescent="0.25">
      <c r="A90" s="1"/>
      <c r="B90" s="1"/>
      <c r="C90" s="1"/>
      <c r="D90" s="1"/>
      <c r="E90" s="3" t="e">
        <f t="shared" si="10"/>
        <v>#DIV/0!</v>
      </c>
      <c r="F90" s="1"/>
      <c r="G90" s="1"/>
      <c r="H90" s="1">
        <f t="shared" si="11"/>
        <v>0</v>
      </c>
      <c r="I90" s="1"/>
      <c r="J90" s="1"/>
      <c r="K90" s="1"/>
      <c r="L90" s="1">
        <f t="shared" si="12"/>
        <v>0</v>
      </c>
      <c r="M90" s="1">
        <f t="shared" si="13"/>
        <v>0</v>
      </c>
      <c r="N90" s="1"/>
      <c r="O90" s="1">
        <f t="shared" si="14"/>
        <v>0</v>
      </c>
    </row>
    <row r="91" spans="1:15" ht="15.75" x14ac:dyDescent="0.25">
      <c r="A91" s="1"/>
      <c r="B91" s="1"/>
      <c r="C91" s="1"/>
      <c r="D91" s="1"/>
      <c r="E91" s="3" t="e">
        <f t="shared" si="10"/>
        <v>#DIV/0!</v>
      </c>
      <c r="F91" s="1"/>
      <c r="G91" s="1"/>
      <c r="H91" s="1">
        <f t="shared" si="11"/>
        <v>0</v>
      </c>
      <c r="I91" s="1"/>
      <c r="J91" s="1"/>
      <c r="K91" s="1"/>
      <c r="L91" s="1">
        <f t="shared" si="12"/>
        <v>0</v>
      </c>
      <c r="M91" s="1">
        <f t="shared" si="13"/>
        <v>0</v>
      </c>
      <c r="N91" s="1"/>
      <c r="O91" s="1">
        <f t="shared" si="14"/>
        <v>0</v>
      </c>
    </row>
    <row r="92" spans="1:15" ht="15.75" x14ac:dyDescent="0.25">
      <c r="A92" s="1"/>
      <c r="B92" s="1"/>
      <c r="C92" s="1"/>
      <c r="D92" s="1"/>
      <c r="E92" s="3" t="e">
        <f t="shared" si="10"/>
        <v>#DIV/0!</v>
      </c>
      <c r="F92" s="1"/>
      <c r="G92" s="1"/>
      <c r="H92" s="1">
        <f t="shared" si="11"/>
        <v>0</v>
      </c>
      <c r="I92" s="1"/>
      <c r="J92" s="1"/>
      <c r="K92" s="1"/>
      <c r="L92" s="1">
        <f t="shared" si="12"/>
        <v>0</v>
      </c>
      <c r="M92" s="1">
        <f t="shared" si="13"/>
        <v>0</v>
      </c>
      <c r="N92" s="1"/>
      <c r="O92" s="1">
        <f t="shared" si="14"/>
        <v>0</v>
      </c>
    </row>
    <row r="93" spans="1:15" ht="15.75" x14ac:dyDescent="0.25">
      <c r="A93" s="1"/>
      <c r="B93" s="1"/>
      <c r="C93" s="1"/>
      <c r="D93" s="1"/>
      <c r="E93" s="3" t="e">
        <f t="shared" si="10"/>
        <v>#DIV/0!</v>
      </c>
      <c r="F93" s="1"/>
      <c r="G93" s="1"/>
      <c r="H93" s="1">
        <f t="shared" si="11"/>
        <v>0</v>
      </c>
      <c r="I93" s="1"/>
      <c r="J93" s="1"/>
      <c r="K93" s="1"/>
      <c r="L93" s="1">
        <f t="shared" si="12"/>
        <v>0</v>
      </c>
      <c r="M93" s="1">
        <f t="shared" si="13"/>
        <v>0</v>
      </c>
      <c r="N93" s="1"/>
      <c r="O93" s="1">
        <f t="shared" si="14"/>
        <v>0</v>
      </c>
    </row>
    <row r="94" spans="1:15" ht="15.75" x14ac:dyDescent="0.25">
      <c r="A94" s="1"/>
      <c r="B94" s="1"/>
      <c r="C94" s="1"/>
      <c r="D94" s="1"/>
      <c r="E94" s="3" t="e">
        <f t="shared" si="10"/>
        <v>#DIV/0!</v>
      </c>
      <c r="F94" s="1"/>
      <c r="G94" s="1"/>
      <c r="H94" s="1">
        <f t="shared" si="11"/>
        <v>0</v>
      </c>
      <c r="I94" s="1"/>
      <c r="J94" s="1"/>
      <c r="K94" s="1"/>
      <c r="L94" s="1">
        <f t="shared" si="12"/>
        <v>0</v>
      </c>
      <c r="M94" s="1">
        <f t="shared" si="13"/>
        <v>0</v>
      </c>
      <c r="N94" s="1"/>
      <c r="O94" s="1">
        <f t="shared" si="14"/>
        <v>0</v>
      </c>
    </row>
    <row r="95" spans="1:15" ht="15.75" x14ac:dyDescent="0.25">
      <c r="A95" s="1"/>
      <c r="B95" s="1"/>
      <c r="C95" s="1"/>
      <c r="D95" s="1"/>
      <c r="E95" s="3" t="e">
        <f t="shared" si="10"/>
        <v>#DIV/0!</v>
      </c>
      <c r="F95" s="1"/>
      <c r="G95" s="1"/>
      <c r="H95" s="1">
        <f t="shared" si="11"/>
        <v>0</v>
      </c>
      <c r="I95" s="1"/>
      <c r="J95" s="1"/>
      <c r="K95" s="1"/>
      <c r="L95" s="1">
        <f t="shared" si="12"/>
        <v>0</v>
      </c>
      <c r="M95" s="1">
        <f t="shared" si="13"/>
        <v>0</v>
      </c>
      <c r="N95" s="1"/>
      <c r="O95" s="1">
        <f t="shared" si="14"/>
        <v>0</v>
      </c>
    </row>
    <row r="96" spans="1:15" ht="15.75" x14ac:dyDescent="0.25">
      <c r="A96" s="1"/>
      <c r="B96" s="1"/>
      <c r="C96" s="1"/>
      <c r="D96" s="1"/>
      <c r="E96" s="3" t="e">
        <f t="shared" si="10"/>
        <v>#DIV/0!</v>
      </c>
      <c r="F96" s="1"/>
      <c r="G96" s="1"/>
      <c r="H96" s="1">
        <f t="shared" si="11"/>
        <v>0</v>
      </c>
      <c r="I96" s="1"/>
      <c r="J96" s="1"/>
      <c r="K96" s="1"/>
      <c r="L96" s="1">
        <f t="shared" si="12"/>
        <v>0</v>
      </c>
      <c r="M96" s="1">
        <f t="shared" si="13"/>
        <v>0</v>
      </c>
      <c r="N96" s="1"/>
      <c r="O96" s="1">
        <f t="shared" si="14"/>
        <v>0</v>
      </c>
    </row>
    <row r="97" spans="1:15" ht="15.75" x14ac:dyDescent="0.25">
      <c r="A97" s="1"/>
      <c r="B97" s="1"/>
      <c r="C97" s="1"/>
      <c r="D97" s="1"/>
      <c r="E97" s="3" t="e">
        <f t="shared" si="10"/>
        <v>#DIV/0!</v>
      </c>
      <c r="F97" s="1"/>
      <c r="G97" s="1"/>
      <c r="H97" s="1">
        <f t="shared" si="11"/>
        <v>0</v>
      </c>
      <c r="I97" s="1"/>
      <c r="J97" s="1"/>
      <c r="K97" s="1"/>
      <c r="L97" s="1">
        <f t="shared" si="12"/>
        <v>0</v>
      </c>
      <c r="M97" s="1">
        <f t="shared" si="13"/>
        <v>0</v>
      </c>
      <c r="N97" s="1"/>
      <c r="O97" s="1">
        <f t="shared" si="14"/>
        <v>0</v>
      </c>
    </row>
    <row r="98" spans="1:15" ht="15.75" x14ac:dyDescent="0.25">
      <c r="A98" s="1"/>
      <c r="B98" s="1"/>
      <c r="C98" s="1"/>
      <c r="D98" s="1"/>
      <c r="E98" s="3" t="e">
        <f t="shared" si="10"/>
        <v>#DIV/0!</v>
      </c>
      <c r="F98" s="1"/>
      <c r="G98" s="1"/>
      <c r="H98" s="1">
        <f t="shared" si="11"/>
        <v>0</v>
      </c>
      <c r="I98" s="1"/>
      <c r="J98" s="1"/>
      <c r="K98" s="1"/>
      <c r="L98" s="1">
        <f t="shared" si="12"/>
        <v>0</v>
      </c>
      <c r="M98" s="1">
        <f t="shared" si="13"/>
        <v>0</v>
      </c>
      <c r="N98" s="1"/>
      <c r="O98" s="1">
        <f t="shared" si="14"/>
        <v>0</v>
      </c>
    </row>
    <row r="99" spans="1:15" ht="15.75" x14ac:dyDescent="0.25">
      <c r="A99" s="1"/>
      <c r="B99" s="1"/>
      <c r="C99" s="1"/>
      <c r="D99" s="1"/>
      <c r="E99" s="3" t="e">
        <f t="shared" ref="E99:E102" si="15">(B99)/(B99+C99+D99)</f>
        <v>#DIV/0!</v>
      </c>
      <c r="F99" s="1"/>
      <c r="G99" s="1"/>
      <c r="H99" s="1">
        <f t="shared" ref="H99:H102" si="16">F99-G99</f>
        <v>0</v>
      </c>
      <c r="I99" s="1"/>
      <c r="J99" s="1"/>
      <c r="K99" s="1"/>
      <c r="L99" s="1">
        <f t="shared" si="12"/>
        <v>0</v>
      </c>
      <c r="M99" s="1">
        <f t="shared" si="13"/>
        <v>0</v>
      </c>
      <c r="N99" s="1"/>
      <c r="O99" s="1">
        <f t="shared" ref="O99:O102" si="17">SUM(I99:N99)</f>
        <v>0</v>
      </c>
    </row>
    <row r="100" spans="1:15" ht="15.75" x14ac:dyDescent="0.25">
      <c r="A100" s="1"/>
      <c r="B100" s="1"/>
      <c r="C100" s="1"/>
      <c r="D100" s="1"/>
      <c r="E100" s="3" t="e">
        <f t="shared" si="15"/>
        <v>#DIV/0!</v>
      </c>
      <c r="F100" s="1"/>
      <c r="G100" s="1"/>
      <c r="H100" s="1">
        <f t="shared" si="16"/>
        <v>0</v>
      </c>
      <c r="I100" s="1"/>
      <c r="J100" s="1"/>
      <c r="K100" s="1"/>
      <c r="L100" s="1">
        <f t="shared" si="12"/>
        <v>0</v>
      </c>
      <c r="M100" s="1">
        <f t="shared" si="13"/>
        <v>0</v>
      </c>
      <c r="N100" s="1"/>
      <c r="O100" s="1">
        <f t="shared" si="17"/>
        <v>0</v>
      </c>
    </row>
    <row r="101" spans="1:15" ht="15.75" x14ac:dyDescent="0.25">
      <c r="A101" s="1"/>
      <c r="B101" s="1"/>
      <c r="C101" s="1"/>
      <c r="D101" s="1"/>
      <c r="E101" s="3" t="e">
        <f t="shared" si="15"/>
        <v>#DIV/0!</v>
      </c>
      <c r="F101" s="1"/>
      <c r="G101" s="1"/>
      <c r="H101" s="1">
        <f t="shared" si="16"/>
        <v>0</v>
      </c>
      <c r="I101" s="1"/>
      <c r="J101" s="1"/>
      <c r="K101" s="1"/>
      <c r="L101" s="1">
        <f t="shared" si="12"/>
        <v>0</v>
      </c>
      <c r="M101" s="1">
        <f t="shared" si="13"/>
        <v>0</v>
      </c>
      <c r="N101" s="1"/>
      <c r="O101" s="1">
        <f t="shared" si="17"/>
        <v>0</v>
      </c>
    </row>
    <row r="102" spans="1:15" ht="15.75" x14ac:dyDescent="0.25">
      <c r="A102" s="1"/>
      <c r="B102" s="1"/>
      <c r="C102" s="1"/>
      <c r="D102" s="1"/>
      <c r="E102" s="3" t="e">
        <f t="shared" si="15"/>
        <v>#DIV/0!</v>
      </c>
      <c r="F102" s="1"/>
      <c r="G102" s="1"/>
      <c r="H102" s="1">
        <f t="shared" si="16"/>
        <v>0</v>
      </c>
      <c r="I102" s="1"/>
      <c r="J102" s="1"/>
      <c r="K102" s="1"/>
      <c r="L102" s="1">
        <f t="shared" si="12"/>
        <v>0</v>
      </c>
      <c r="M102" s="1">
        <f t="shared" si="13"/>
        <v>0</v>
      </c>
      <c r="N102" s="1"/>
      <c r="O102" s="1">
        <f t="shared" si="17"/>
        <v>0</v>
      </c>
    </row>
  </sheetData>
  <sortState xmlns:xlrd2="http://schemas.microsoft.com/office/spreadsheetml/2017/richdata2" ref="A3:O102">
    <sortCondition ref="A3:A102"/>
  </sortState>
  <mergeCells count="1">
    <mergeCell ref="A1:O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2"/>
  <sheetViews>
    <sheetView tabSelected="1" workbookViewId="0">
      <selection activeCell="E13" sqref="E13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23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77</v>
      </c>
      <c r="B3" s="1">
        <v>6</v>
      </c>
      <c r="C3" s="1">
        <v>5</v>
      </c>
      <c r="D3" s="1">
        <v>0</v>
      </c>
      <c r="E3" s="3">
        <f t="shared" ref="E3:E34" si="0">(B3)/(B3+C3+D3)</f>
        <v>0.54545454545454541</v>
      </c>
      <c r="F3" s="1">
        <f>8+3+0+3+3+5+1+10+4+21+2</f>
        <v>60</v>
      </c>
      <c r="G3" s="1">
        <f>0+4+5+5+4+0+9+0+1+0+0</f>
        <v>28</v>
      </c>
      <c r="H3" s="1">
        <f t="shared" ref="H3:H34" si="1">F3-G3</f>
        <v>32</v>
      </c>
      <c r="I3" s="1">
        <v>60</v>
      </c>
      <c r="J3" s="1">
        <v>80</v>
      </c>
      <c r="K3" s="1"/>
      <c r="L3" s="1">
        <f t="shared" ref="L3:L34" si="2">B3*10</f>
        <v>60</v>
      </c>
      <c r="M3" s="1">
        <f t="shared" ref="M3:M34" si="3">D3*5</f>
        <v>0</v>
      </c>
      <c r="N3" s="1">
        <v>30</v>
      </c>
      <c r="O3" s="1">
        <f t="shared" ref="O3:O34" si="4">SUM(I3:N3)</f>
        <v>230</v>
      </c>
    </row>
    <row r="4" spans="1:15" ht="15.75" x14ac:dyDescent="0.25">
      <c r="A4" s="1" t="s">
        <v>57</v>
      </c>
      <c r="B4" s="1">
        <v>8</v>
      </c>
      <c r="C4" s="1">
        <v>3</v>
      </c>
      <c r="D4" s="1">
        <v>1</v>
      </c>
      <c r="E4" s="3">
        <f t="shared" si="0"/>
        <v>0.66666666666666663</v>
      </c>
      <c r="F4" s="1">
        <f>4+4+4+3+4+9+9+3+12+19+7+0</f>
        <v>78</v>
      </c>
      <c r="G4" s="1">
        <f>3+1+5+1+6+2+6+3+3+2+2+6</f>
        <v>40</v>
      </c>
      <c r="H4" s="1">
        <f t="shared" si="1"/>
        <v>38</v>
      </c>
      <c r="I4" s="1">
        <v>60</v>
      </c>
      <c r="J4" s="1">
        <v>80</v>
      </c>
      <c r="K4" s="1"/>
      <c r="L4" s="1">
        <f t="shared" si="2"/>
        <v>80</v>
      </c>
      <c r="M4" s="1">
        <f t="shared" si="3"/>
        <v>5</v>
      </c>
      <c r="N4" s="1">
        <v>30</v>
      </c>
      <c r="O4" s="1">
        <f t="shared" si="4"/>
        <v>255</v>
      </c>
    </row>
    <row r="5" spans="1:15" ht="15.75" x14ac:dyDescent="0.25">
      <c r="A5" s="1" t="s">
        <v>78</v>
      </c>
      <c r="B5" s="1">
        <v>4</v>
      </c>
      <c r="C5" s="1">
        <v>2</v>
      </c>
      <c r="D5" s="1">
        <v>0</v>
      </c>
      <c r="E5" s="3">
        <f t="shared" si="0"/>
        <v>0.66666666666666663</v>
      </c>
      <c r="F5" s="1">
        <f>5+1+5+4+5+3</f>
        <v>23</v>
      </c>
      <c r="G5" s="1">
        <f>0+7+3+3+2+6</f>
        <v>21</v>
      </c>
      <c r="H5" s="1">
        <f t="shared" si="1"/>
        <v>2</v>
      </c>
      <c r="I5" s="1"/>
      <c r="J5" s="1"/>
      <c r="K5" s="1">
        <v>40</v>
      </c>
      <c r="L5" s="1">
        <f t="shared" si="2"/>
        <v>40</v>
      </c>
      <c r="M5" s="1">
        <f t="shared" si="3"/>
        <v>0</v>
      </c>
      <c r="N5" s="1">
        <v>20</v>
      </c>
      <c r="O5" s="1">
        <f t="shared" si="4"/>
        <v>100</v>
      </c>
    </row>
    <row r="6" spans="1:15" ht="15.75" x14ac:dyDescent="0.25">
      <c r="A6" s="1" t="s">
        <v>125</v>
      </c>
      <c r="B6" s="1">
        <v>2</v>
      </c>
      <c r="C6" s="1">
        <v>2</v>
      </c>
      <c r="D6" s="1">
        <v>0</v>
      </c>
      <c r="E6" s="3">
        <f t="shared" si="0"/>
        <v>0.5</v>
      </c>
      <c r="F6" s="1">
        <f>1+11+5+0</f>
        <v>17</v>
      </c>
      <c r="G6" s="1">
        <f>4+4+4+2</f>
        <v>14</v>
      </c>
      <c r="H6" s="1">
        <f t="shared" si="1"/>
        <v>3</v>
      </c>
      <c r="I6" s="1"/>
      <c r="J6" s="1">
        <v>40</v>
      </c>
      <c r="K6" s="1"/>
      <c r="L6" s="1">
        <f t="shared" si="2"/>
        <v>20</v>
      </c>
      <c r="M6" s="1">
        <f t="shared" si="3"/>
        <v>0</v>
      </c>
      <c r="N6" s="1">
        <v>10</v>
      </c>
      <c r="O6" s="1">
        <f t="shared" si="4"/>
        <v>70</v>
      </c>
    </row>
    <row r="7" spans="1:15" ht="15.75" x14ac:dyDescent="0.25">
      <c r="A7" s="1" t="s">
        <v>124</v>
      </c>
      <c r="B7" s="1">
        <v>0</v>
      </c>
      <c r="C7" s="1">
        <v>3</v>
      </c>
      <c r="D7" s="1">
        <v>0</v>
      </c>
      <c r="E7" s="3">
        <f t="shared" si="0"/>
        <v>0</v>
      </c>
      <c r="F7" s="1">
        <f>0+7+0</f>
        <v>7</v>
      </c>
      <c r="G7" s="1">
        <f>10+8+21</f>
        <v>39</v>
      </c>
      <c r="H7" s="1">
        <f t="shared" si="1"/>
        <v>-32</v>
      </c>
      <c r="I7" s="1"/>
      <c r="J7" s="1"/>
      <c r="K7" s="1"/>
      <c r="L7" s="1">
        <f t="shared" si="2"/>
        <v>0</v>
      </c>
      <c r="M7" s="1">
        <f t="shared" si="3"/>
        <v>0</v>
      </c>
      <c r="N7" s="1">
        <v>10</v>
      </c>
      <c r="O7" s="1">
        <f t="shared" si="4"/>
        <v>10</v>
      </c>
    </row>
    <row r="8" spans="1:15" ht="15.75" x14ac:dyDescent="0.25">
      <c r="A8" s="1" t="s">
        <v>44</v>
      </c>
      <c r="B8" s="1">
        <v>1</v>
      </c>
      <c r="C8" s="1">
        <v>2</v>
      </c>
      <c r="D8" s="1">
        <v>0</v>
      </c>
      <c r="E8" s="3">
        <f t="shared" si="0"/>
        <v>0.33333333333333331</v>
      </c>
      <c r="F8" s="1">
        <f>8+4+4</f>
        <v>16</v>
      </c>
      <c r="G8" s="1">
        <f>7+11+5</f>
        <v>23</v>
      </c>
      <c r="H8" s="1">
        <f t="shared" si="1"/>
        <v>-7</v>
      </c>
      <c r="I8" s="1"/>
      <c r="J8" s="1"/>
      <c r="K8" s="1">
        <v>20</v>
      </c>
      <c r="L8" s="1">
        <f t="shared" si="2"/>
        <v>10</v>
      </c>
      <c r="M8" s="1">
        <f t="shared" si="3"/>
        <v>0</v>
      </c>
      <c r="N8" s="1">
        <v>10</v>
      </c>
      <c r="O8" s="1">
        <f t="shared" si="4"/>
        <v>40</v>
      </c>
    </row>
    <row r="9" spans="1:15" ht="15.75" x14ac:dyDescent="0.25">
      <c r="A9" s="1" t="s">
        <v>75</v>
      </c>
      <c r="B9" s="1">
        <v>1</v>
      </c>
      <c r="C9" s="1">
        <v>14</v>
      </c>
      <c r="D9" s="1">
        <v>0</v>
      </c>
      <c r="E9" s="3">
        <f t="shared" si="0"/>
        <v>6.6666666666666666E-2</v>
      </c>
      <c r="F9" s="1">
        <f>0+0+4+2+2+3+4+0+4+2+1+7+2+3</f>
        <v>34</v>
      </c>
      <c r="G9" s="1">
        <f>13+21+9+6+7+4+5+6+8+16+14+1+19+4</f>
        <v>133</v>
      </c>
      <c r="H9" s="1">
        <f t="shared" si="1"/>
        <v>-99</v>
      </c>
      <c r="I9" s="1"/>
      <c r="J9" s="1"/>
      <c r="K9" s="1">
        <v>20</v>
      </c>
      <c r="L9" s="1">
        <f t="shared" si="2"/>
        <v>10</v>
      </c>
      <c r="M9" s="1">
        <f>D9*5</f>
        <v>0</v>
      </c>
      <c r="N9" s="1">
        <v>50</v>
      </c>
      <c r="O9" s="1">
        <f t="shared" si="4"/>
        <v>80</v>
      </c>
    </row>
    <row r="10" spans="1:15" ht="15.75" x14ac:dyDescent="0.25">
      <c r="A10" s="1" t="s">
        <v>95</v>
      </c>
      <c r="B10" s="1">
        <v>9</v>
      </c>
      <c r="C10" s="1">
        <v>8</v>
      </c>
      <c r="D10" s="1">
        <v>0</v>
      </c>
      <c r="E10" s="3">
        <f t="shared" si="0"/>
        <v>0.52941176470588236</v>
      </c>
      <c r="F10" s="1">
        <f>1+8+3+5+4+0+7+1+5+5+1+8+2+14+8+4+3</f>
        <v>79</v>
      </c>
      <c r="G10" s="1">
        <f>5+6+6+3+3+5+2+4+4+4+3+4+9+1+5+10+4</f>
        <v>78</v>
      </c>
      <c r="H10" s="1">
        <f t="shared" si="1"/>
        <v>1</v>
      </c>
      <c r="I10" s="1">
        <v>60</v>
      </c>
      <c r="J10" s="1"/>
      <c r="K10" s="1">
        <v>40</v>
      </c>
      <c r="L10" s="1">
        <f t="shared" si="2"/>
        <v>90</v>
      </c>
      <c r="M10" s="1">
        <f t="shared" si="3"/>
        <v>0</v>
      </c>
      <c r="N10" s="1">
        <v>50</v>
      </c>
      <c r="O10" s="1">
        <f t="shared" si="4"/>
        <v>240</v>
      </c>
    </row>
    <row r="11" spans="1:15" ht="15.75" x14ac:dyDescent="0.25">
      <c r="A11" s="1" t="s">
        <v>96</v>
      </c>
      <c r="B11" s="1">
        <v>2</v>
      </c>
      <c r="C11" s="1">
        <v>2</v>
      </c>
      <c r="D11" s="1">
        <v>0</v>
      </c>
      <c r="E11" s="3">
        <f t="shared" si="0"/>
        <v>0.5</v>
      </c>
      <c r="F11" s="1">
        <f>6+9+6+0</f>
        <v>21</v>
      </c>
      <c r="G11" s="1">
        <f>8+4+3+11</f>
        <v>26</v>
      </c>
      <c r="H11" s="1">
        <f t="shared" si="1"/>
        <v>-5</v>
      </c>
      <c r="I11" s="1"/>
      <c r="J11" s="1">
        <v>40</v>
      </c>
      <c r="K11" s="1"/>
      <c r="L11" s="1">
        <f t="shared" si="2"/>
        <v>20</v>
      </c>
      <c r="M11" s="1">
        <f t="shared" si="3"/>
        <v>0</v>
      </c>
      <c r="N11" s="1">
        <v>10</v>
      </c>
      <c r="O11" s="1">
        <f t="shared" si="4"/>
        <v>70</v>
      </c>
    </row>
    <row r="12" spans="1:15" ht="15.75" x14ac:dyDescent="0.25">
      <c r="A12" s="1" t="s">
        <v>79</v>
      </c>
      <c r="B12" s="1">
        <v>7</v>
      </c>
      <c r="C12" s="1">
        <v>0</v>
      </c>
      <c r="D12" s="1">
        <v>0</v>
      </c>
      <c r="E12" s="3">
        <f t="shared" si="0"/>
        <v>1</v>
      </c>
      <c r="F12" s="1">
        <f>4+7+5+21+11+8+11</f>
        <v>67</v>
      </c>
      <c r="G12" s="1">
        <f>3+1+0+0+2+0+0</f>
        <v>6</v>
      </c>
      <c r="H12" s="1">
        <f t="shared" si="1"/>
        <v>61</v>
      </c>
      <c r="I12" s="1">
        <v>120</v>
      </c>
      <c r="J12" s="1"/>
      <c r="K12" s="1"/>
      <c r="L12" s="1">
        <f t="shared" si="2"/>
        <v>70</v>
      </c>
      <c r="M12" s="1">
        <f t="shared" si="3"/>
        <v>0</v>
      </c>
      <c r="N12" s="1">
        <v>20</v>
      </c>
      <c r="O12" s="1">
        <f t="shared" si="4"/>
        <v>210</v>
      </c>
    </row>
    <row r="13" spans="1:15" ht="15.75" x14ac:dyDescent="0.25">
      <c r="A13" s="1" t="s">
        <v>76</v>
      </c>
      <c r="B13" s="1">
        <v>9</v>
      </c>
      <c r="C13" s="1">
        <v>5</v>
      </c>
      <c r="D13" s="1">
        <v>2</v>
      </c>
      <c r="E13" s="3">
        <f t="shared" si="0"/>
        <v>0.5625</v>
      </c>
      <c r="F13" s="1">
        <f>5+0+3+3+2+6+9+6+6+16+6+3+6+10+7+6</f>
        <v>94</v>
      </c>
      <c r="G13" s="1">
        <f>0+5+5+4+5+3+1+0+4+2+9+3+6+4+6+0</f>
        <v>57</v>
      </c>
      <c r="H13" s="1">
        <f t="shared" si="1"/>
        <v>37</v>
      </c>
      <c r="I13" s="1">
        <v>120</v>
      </c>
      <c r="J13" s="1">
        <v>40</v>
      </c>
      <c r="K13" s="1"/>
      <c r="L13" s="1">
        <f t="shared" si="2"/>
        <v>90</v>
      </c>
      <c r="M13" s="1">
        <f t="shared" si="3"/>
        <v>10</v>
      </c>
      <c r="N13" s="1">
        <v>40</v>
      </c>
      <c r="O13" s="1">
        <f t="shared" si="4"/>
        <v>300</v>
      </c>
    </row>
    <row r="14" spans="1:15" ht="15.75" x14ac:dyDescent="0.25">
      <c r="A14" s="1" t="s">
        <v>94</v>
      </c>
      <c r="B14" s="1">
        <v>2</v>
      </c>
      <c r="C14" s="1">
        <v>2</v>
      </c>
      <c r="D14" s="1">
        <v>0</v>
      </c>
      <c r="E14" s="3">
        <f t="shared" si="0"/>
        <v>0.5</v>
      </c>
      <c r="F14" s="1">
        <f>5+2+6+0</f>
        <v>13</v>
      </c>
      <c r="G14" s="1">
        <f>1+11+2+8</f>
        <v>22</v>
      </c>
      <c r="H14" s="1">
        <f t="shared" si="1"/>
        <v>-9</v>
      </c>
      <c r="I14" s="1"/>
      <c r="J14" s="1"/>
      <c r="K14" s="1"/>
      <c r="L14" s="1">
        <f t="shared" si="2"/>
        <v>20</v>
      </c>
      <c r="M14" s="1">
        <f t="shared" si="3"/>
        <v>0</v>
      </c>
      <c r="N14" s="1">
        <v>10</v>
      </c>
      <c r="O14" s="1">
        <f t="shared" si="4"/>
        <v>30</v>
      </c>
    </row>
    <row r="15" spans="1:15" ht="15.75" x14ac:dyDescent="0.25">
      <c r="A15" s="1" t="s">
        <v>155</v>
      </c>
      <c r="B15" s="1">
        <v>1</v>
      </c>
      <c r="C15" s="1">
        <v>4</v>
      </c>
      <c r="D15" s="1">
        <v>0</v>
      </c>
      <c r="E15" s="3">
        <f t="shared" si="0"/>
        <v>0.2</v>
      </c>
      <c r="F15" s="1">
        <f>5+1+0+4+6</f>
        <v>16</v>
      </c>
      <c r="G15" s="1">
        <f>8+7+8+3+7</f>
        <v>33</v>
      </c>
      <c r="H15" s="1">
        <f t="shared" si="1"/>
        <v>-17</v>
      </c>
      <c r="I15" s="1"/>
      <c r="J15" s="1"/>
      <c r="K15" s="1">
        <v>20</v>
      </c>
      <c r="L15" s="1">
        <f t="shared" si="2"/>
        <v>10</v>
      </c>
      <c r="M15" s="1">
        <f t="shared" si="3"/>
        <v>0</v>
      </c>
      <c r="N15" s="1">
        <v>10</v>
      </c>
      <c r="O15" s="1">
        <f t="shared" si="4"/>
        <v>40</v>
      </c>
    </row>
    <row r="16" spans="1:15" ht="15.75" x14ac:dyDescent="0.25">
      <c r="A16" s="1" t="s">
        <v>156</v>
      </c>
      <c r="B16" s="1">
        <v>2</v>
      </c>
      <c r="C16" s="1">
        <v>2</v>
      </c>
      <c r="D16" s="1">
        <v>1</v>
      </c>
      <c r="E16" s="3">
        <f t="shared" si="0"/>
        <v>0.4</v>
      </c>
      <c r="F16" s="1">
        <f>6+3+8+4+2</f>
        <v>23</v>
      </c>
      <c r="G16" s="1">
        <f>6+12+0+3+7</f>
        <v>28</v>
      </c>
      <c r="H16" s="1">
        <f t="shared" si="1"/>
        <v>-5</v>
      </c>
      <c r="I16" s="1"/>
      <c r="J16" s="1"/>
      <c r="K16" s="1"/>
      <c r="L16" s="1">
        <f t="shared" si="2"/>
        <v>20</v>
      </c>
      <c r="M16" s="1">
        <f t="shared" si="3"/>
        <v>5</v>
      </c>
      <c r="N16" s="1">
        <v>10</v>
      </c>
      <c r="O16" s="1">
        <f t="shared" si="4"/>
        <v>35</v>
      </c>
    </row>
    <row r="17" spans="1:15" ht="15.75" x14ac:dyDescent="0.25">
      <c r="A17" s="1"/>
      <c r="B17" s="1"/>
      <c r="C17" s="1"/>
      <c r="D17" s="1"/>
      <c r="E17" s="3" t="e">
        <f t="shared" si="0"/>
        <v>#DIV/0!</v>
      </c>
      <c r="F17" s="1"/>
      <c r="G17" s="1"/>
      <c r="H17" s="1">
        <f t="shared" si="1"/>
        <v>0</v>
      </c>
      <c r="I17" s="1"/>
      <c r="J17" s="1"/>
      <c r="K17" s="1"/>
      <c r="L17" s="1">
        <f t="shared" si="2"/>
        <v>0</v>
      </c>
      <c r="M17" s="1">
        <f t="shared" si="3"/>
        <v>0</v>
      </c>
      <c r="N17" s="1"/>
      <c r="O17" s="1">
        <f t="shared" si="4"/>
        <v>0</v>
      </c>
    </row>
    <row r="18" spans="1:15" ht="15.75" x14ac:dyDescent="0.25">
      <c r="A18" s="1"/>
      <c r="B18" s="1"/>
      <c r="C18" s="1"/>
      <c r="D18" s="1"/>
      <c r="E18" s="3" t="e">
        <f t="shared" si="0"/>
        <v>#DIV/0!</v>
      </c>
      <c r="F18" s="1"/>
      <c r="G18" s="1"/>
      <c r="H18" s="1">
        <f t="shared" si="1"/>
        <v>0</v>
      </c>
      <c r="I18" s="1"/>
      <c r="J18" s="1"/>
      <c r="K18" s="1"/>
      <c r="L18" s="1">
        <f t="shared" si="2"/>
        <v>0</v>
      </c>
      <c r="M18" s="1">
        <f t="shared" si="3"/>
        <v>0</v>
      </c>
      <c r="N18" s="1"/>
      <c r="O18" s="1">
        <f t="shared" si="4"/>
        <v>0</v>
      </c>
    </row>
    <row r="19" spans="1:15" ht="15.75" x14ac:dyDescent="0.25">
      <c r="A19" s="1"/>
      <c r="B19" s="1"/>
      <c r="C19" s="1"/>
      <c r="D19" s="1"/>
      <c r="E19" s="3" t="e">
        <f t="shared" si="0"/>
        <v>#DIV/0!</v>
      </c>
      <c r="F19" s="1"/>
      <c r="G19" s="1"/>
      <c r="H19" s="1">
        <f t="shared" si="1"/>
        <v>0</v>
      </c>
      <c r="I19" s="1"/>
      <c r="J19" s="1"/>
      <c r="K19" s="1"/>
      <c r="L19" s="1">
        <f t="shared" si="2"/>
        <v>0</v>
      </c>
      <c r="M19" s="1">
        <f t="shared" si="3"/>
        <v>0</v>
      </c>
      <c r="N19" s="1"/>
      <c r="O19" s="1">
        <f t="shared" si="4"/>
        <v>0</v>
      </c>
    </row>
    <row r="20" spans="1:15" ht="15.75" x14ac:dyDescent="0.25">
      <c r="A20" s="1"/>
      <c r="B20" s="1"/>
      <c r="C20" s="1"/>
      <c r="D20" s="1"/>
      <c r="E20" s="3" t="e">
        <f t="shared" si="0"/>
        <v>#DIV/0!</v>
      </c>
      <c r="F20" s="1"/>
      <c r="G20" s="1"/>
      <c r="H20" s="1">
        <f t="shared" si="1"/>
        <v>0</v>
      </c>
      <c r="I20" s="1"/>
      <c r="J20" s="1"/>
      <c r="K20" s="1"/>
      <c r="L20" s="1">
        <f t="shared" si="2"/>
        <v>0</v>
      </c>
      <c r="M20" s="1">
        <f t="shared" si="3"/>
        <v>0</v>
      </c>
      <c r="N20" s="1"/>
      <c r="O20" s="1">
        <f t="shared" si="4"/>
        <v>0</v>
      </c>
    </row>
    <row r="21" spans="1:15" ht="15.75" x14ac:dyDescent="0.25">
      <c r="A21" s="1"/>
      <c r="B21" s="1"/>
      <c r="C21" s="1"/>
      <c r="D21" s="1"/>
      <c r="E21" s="3" t="e">
        <f t="shared" si="0"/>
        <v>#DIV/0!</v>
      </c>
      <c r="F21" s="1"/>
      <c r="G21" s="1"/>
      <c r="H21" s="1">
        <f t="shared" si="1"/>
        <v>0</v>
      </c>
      <c r="I21" s="1"/>
      <c r="J21" s="1"/>
      <c r="K21" s="1"/>
      <c r="L21" s="1">
        <f t="shared" si="2"/>
        <v>0</v>
      </c>
      <c r="M21" s="1">
        <f t="shared" si="3"/>
        <v>0</v>
      </c>
      <c r="N21" s="1"/>
      <c r="O21" s="1">
        <f t="shared" si="4"/>
        <v>0</v>
      </c>
    </row>
    <row r="22" spans="1:15" ht="15.75" x14ac:dyDescent="0.25">
      <c r="A22" s="1"/>
      <c r="B22" s="1"/>
      <c r="C22" s="1"/>
      <c r="D22" s="1"/>
      <c r="E22" s="3" t="e">
        <f t="shared" si="0"/>
        <v>#DIV/0!</v>
      </c>
      <c r="F22" s="1"/>
      <c r="G22" s="1"/>
      <c r="H22" s="1">
        <f t="shared" si="1"/>
        <v>0</v>
      </c>
      <c r="I22" s="1"/>
      <c r="J22" s="1"/>
      <c r="K22" s="1"/>
      <c r="L22" s="1">
        <f t="shared" si="2"/>
        <v>0</v>
      </c>
      <c r="M22" s="1">
        <f t="shared" si="3"/>
        <v>0</v>
      </c>
      <c r="N22" s="1"/>
      <c r="O22" s="1">
        <f t="shared" si="4"/>
        <v>0</v>
      </c>
    </row>
    <row r="23" spans="1:15" ht="15.75" x14ac:dyDescent="0.25">
      <c r="A23" s="1"/>
      <c r="B23" s="1"/>
      <c r="C23" s="1"/>
      <c r="D23" s="1"/>
      <c r="E23" s="3" t="e">
        <f t="shared" si="0"/>
        <v>#DIV/0!</v>
      </c>
      <c r="F23" s="1"/>
      <c r="G23" s="1"/>
      <c r="H23" s="1">
        <f t="shared" si="1"/>
        <v>0</v>
      </c>
      <c r="I23" s="1"/>
      <c r="J23" s="1"/>
      <c r="K23" s="1"/>
      <c r="L23" s="1">
        <f t="shared" si="2"/>
        <v>0</v>
      </c>
      <c r="M23" s="1">
        <f t="shared" si="3"/>
        <v>0</v>
      </c>
      <c r="N23" s="1"/>
      <c r="O23" s="1">
        <f t="shared" si="4"/>
        <v>0</v>
      </c>
    </row>
    <row r="24" spans="1:15" ht="15.75" x14ac:dyDescent="0.25">
      <c r="A24" s="1"/>
      <c r="B24" s="1"/>
      <c r="C24" s="1"/>
      <c r="D24" s="1"/>
      <c r="E24" s="3" t="e">
        <f t="shared" si="0"/>
        <v>#DIV/0!</v>
      </c>
      <c r="F24" s="1"/>
      <c r="G24" s="1"/>
      <c r="H24" s="1">
        <f t="shared" si="1"/>
        <v>0</v>
      </c>
      <c r="I24" s="1"/>
      <c r="J24" s="1"/>
      <c r="K24" s="1"/>
      <c r="L24" s="1">
        <f t="shared" si="2"/>
        <v>0</v>
      </c>
      <c r="M24" s="1">
        <f t="shared" si="3"/>
        <v>0</v>
      </c>
      <c r="N24" s="1"/>
      <c r="O24" s="1">
        <f t="shared" si="4"/>
        <v>0</v>
      </c>
    </row>
    <row r="25" spans="1:15" ht="15.75" x14ac:dyDescent="0.25">
      <c r="A25" s="1"/>
      <c r="B25" s="1"/>
      <c r="C25" s="1"/>
      <c r="D25" s="1"/>
      <c r="E25" s="3" t="e">
        <f t="shared" si="0"/>
        <v>#DIV/0!</v>
      </c>
      <c r="F25" s="1"/>
      <c r="G25" s="1"/>
      <c r="H25" s="1">
        <f t="shared" si="1"/>
        <v>0</v>
      </c>
      <c r="I25" s="1"/>
      <c r="J25" s="1"/>
      <c r="K25" s="1"/>
      <c r="L25" s="1">
        <f t="shared" si="2"/>
        <v>0</v>
      </c>
      <c r="M25" s="1">
        <f t="shared" si="3"/>
        <v>0</v>
      </c>
      <c r="N25" s="1"/>
      <c r="O25" s="1">
        <f t="shared" si="4"/>
        <v>0</v>
      </c>
    </row>
    <row r="26" spans="1:15" ht="15.75" x14ac:dyDescent="0.25">
      <c r="A26" s="1"/>
      <c r="B26" s="1"/>
      <c r="C26" s="1"/>
      <c r="D26" s="1"/>
      <c r="E26" s="3" t="e">
        <f t="shared" si="0"/>
        <v>#DIV/0!</v>
      </c>
      <c r="F26" s="1"/>
      <c r="G26" s="1"/>
      <c r="H26" s="1">
        <f t="shared" si="1"/>
        <v>0</v>
      </c>
      <c r="I26" s="1"/>
      <c r="J26" s="1"/>
      <c r="K26" s="1"/>
      <c r="L26" s="1">
        <f t="shared" si="2"/>
        <v>0</v>
      </c>
      <c r="M26" s="1">
        <f t="shared" si="3"/>
        <v>0</v>
      </c>
      <c r="N26" s="1"/>
      <c r="O26" s="1">
        <f t="shared" si="4"/>
        <v>0</v>
      </c>
    </row>
    <row r="27" spans="1:15" ht="15.75" x14ac:dyDescent="0.25">
      <c r="A27" s="1"/>
      <c r="B27" s="1"/>
      <c r="C27" s="1"/>
      <c r="D27" s="1"/>
      <c r="E27" s="3" t="e">
        <f t="shared" si="0"/>
        <v>#DIV/0!</v>
      </c>
      <c r="F27" s="1"/>
      <c r="G27" s="1"/>
      <c r="H27" s="1">
        <f t="shared" si="1"/>
        <v>0</v>
      </c>
      <c r="I27" s="1"/>
      <c r="J27" s="1"/>
      <c r="K27" s="1"/>
      <c r="L27" s="1">
        <f t="shared" si="2"/>
        <v>0</v>
      </c>
      <c r="M27" s="1">
        <f t="shared" si="3"/>
        <v>0</v>
      </c>
      <c r="N27" s="1"/>
      <c r="O27" s="1">
        <f t="shared" si="4"/>
        <v>0</v>
      </c>
    </row>
    <row r="28" spans="1:15" ht="15.75" x14ac:dyDescent="0.25">
      <c r="A28" s="1"/>
      <c r="B28" s="1"/>
      <c r="C28" s="1"/>
      <c r="D28" s="1"/>
      <c r="E28" s="3" t="e">
        <f t="shared" si="0"/>
        <v>#DIV/0!</v>
      </c>
      <c r="F28" s="1"/>
      <c r="G28" s="1"/>
      <c r="H28" s="1">
        <f t="shared" si="1"/>
        <v>0</v>
      </c>
      <c r="I28" s="1"/>
      <c r="J28" s="1"/>
      <c r="K28" s="1"/>
      <c r="L28" s="1">
        <f t="shared" si="2"/>
        <v>0</v>
      </c>
      <c r="M28" s="1">
        <f t="shared" si="3"/>
        <v>0</v>
      </c>
      <c r="N28" s="1"/>
      <c r="O28" s="1">
        <f t="shared" si="4"/>
        <v>0</v>
      </c>
    </row>
    <row r="29" spans="1:15" ht="15.75" x14ac:dyDescent="0.25">
      <c r="A29" s="1"/>
      <c r="B29" s="1"/>
      <c r="C29" s="1"/>
      <c r="D29" s="1"/>
      <c r="E29" s="3" t="e">
        <f t="shared" si="0"/>
        <v>#DIV/0!</v>
      </c>
      <c r="F29" s="1"/>
      <c r="G29" s="1"/>
      <c r="H29" s="1">
        <f t="shared" si="1"/>
        <v>0</v>
      </c>
      <c r="I29" s="1"/>
      <c r="J29" s="1"/>
      <c r="K29" s="1"/>
      <c r="L29" s="1">
        <f t="shared" si="2"/>
        <v>0</v>
      </c>
      <c r="M29" s="1">
        <f t="shared" si="3"/>
        <v>0</v>
      </c>
      <c r="N29" s="1"/>
      <c r="O29" s="1">
        <f t="shared" si="4"/>
        <v>0</v>
      </c>
    </row>
    <row r="30" spans="1:15" ht="15.75" x14ac:dyDescent="0.25">
      <c r="A30" s="1"/>
      <c r="B30" s="1"/>
      <c r="C30" s="1"/>
      <c r="D30" s="1"/>
      <c r="E30" s="3" t="e">
        <f t="shared" si="0"/>
        <v>#DIV/0!</v>
      </c>
      <c r="F30" s="1"/>
      <c r="G30" s="1"/>
      <c r="H30" s="1">
        <f t="shared" si="1"/>
        <v>0</v>
      </c>
      <c r="I30" s="1"/>
      <c r="J30" s="1"/>
      <c r="K30" s="1"/>
      <c r="L30" s="1">
        <f t="shared" si="2"/>
        <v>0</v>
      </c>
      <c r="M30" s="1">
        <f t="shared" si="3"/>
        <v>0</v>
      </c>
      <c r="N30" s="1"/>
      <c r="O30" s="1">
        <f t="shared" si="4"/>
        <v>0</v>
      </c>
    </row>
    <row r="31" spans="1:15" ht="15.75" x14ac:dyDescent="0.25">
      <c r="A31" s="1"/>
      <c r="B31" s="1"/>
      <c r="C31" s="1"/>
      <c r="D31" s="1"/>
      <c r="E31" s="3" t="e">
        <f t="shared" si="0"/>
        <v>#DIV/0!</v>
      </c>
      <c r="F31" s="1"/>
      <c r="G31" s="1"/>
      <c r="H31" s="1">
        <f t="shared" si="1"/>
        <v>0</v>
      </c>
      <c r="I31" s="1"/>
      <c r="J31" s="1"/>
      <c r="K31" s="1"/>
      <c r="L31" s="1">
        <f t="shared" si="2"/>
        <v>0</v>
      </c>
      <c r="M31" s="1">
        <f t="shared" si="3"/>
        <v>0</v>
      </c>
      <c r="N31" s="1"/>
      <c r="O31" s="1">
        <f t="shared" si="4"/>
        <v>0</v>
      </c>
    </row>
    <row r="32" spans="1:15" ht="15.75" x14ac:dyDescent="0.25">
      <c r="A32" s="1"/>
      <c r="B32" s="1"/>
      <c r="C32" s="1"/>
      <c r="D32" s="1"/>
      <c r="E32" s="3" t="e">
        <f t="shared" si="0"/>
        <v>#DIV/0!</v>
      </c>
      <c r="F32" s="1"/>
      <c r="G32" s="1"/>
      <c r="H32" s="1">
        <f t="shared" si="1"/>
        <v>0</v>
      </c>
      <c r="I32" s="1"/>
      <c r="J32" s="1"/>
      <c r="K32" s="1"/>
      <c r="L32" s="1">
        <f t="shared" si="2"/>
        <v>0</v>
      </c>
      <c r="M32" s="1">
        <f t="shared" si="3"/>
        <v>0</v>
      </c>
      <c r="N32" s="1"/>
      <c r="O32" s="1">
        <f t="shared" si="4"/>
        <v>0</v>
      </c>
    </row>
    <row r="33" spans="1:15" ht="15.75" x14ac:dyDescent="0.25">
      <c r="A33" s="1"/>
      <c r="B33" s="1"/>
      <c r="C33" s="1"/>
      <c r="D33" s="1"/>
      <c r="E33" s="3" t="e">
        <f t="shared" si="0"/>
        <v>#DIV/0!</v>
      </c>
      <c r="F33" s="1"/>
      <c r="G33" s="1"/>
      <c r="H33" s="1">
        <f t="shared" si="1"/>
        <v>0</v>
      </c>
      <c r="I33" s="1"/>
      <c r="J33" s="1"/>
      <c r="K33" s="1"/>
      <c r="L33" s="1">
        <f t="shared" si="2"/>
        <v>0</v>
      </c>
      <c r="M33" s="1">
        <f t="shared" si="3"/>
        <v>0</v>
      </c>
      <c r="N33" s="1"/>
      <c r="O33" s="1">
        <f t="shared" si="4"/>
        <v>0</v>
      </c>
    </row>
    <row r="34" spans="1:15" ht="15.75" x14ac:dyDescent="0.25">
      <c r="A34" s="1"/>
      <c r="B34" s="1"/>
      <c r="C34" s="1"/>
      <c r="D34" s="1"/>
      <c r="E34" s="3" t="e">
        <f t="shared" si="0"/>
        <v>#DIV/0!</v>
      </c>
      <c r="F34" s="1"/>
      <c r="G34" s="1"/>
      <c r="H34" s="1">
        <f t="shared" si="1"/>
        <v>0</v>
      </c>
      <c r="I34" s="1"/>
      <c r="J34" s="1"/>
      <c r="K34" s="1"/>
      <c r="L34" s="1">
        <f t="shared" si="2"/>
        <v>0</v>
      </c>
      <c r="M34" s="1">
        <f t="shared" si="3"/>
        <v>0</v>
      </c>
      <c r="N34" s="1"/>
      <c r="O34" s="1">
        <f t="shared" si="4"/>
        <v>0</v>
      </c>
    </row>
    <row r="35" spans="1:15" ht="15.75" x14ac:dyDescent="0.25">
      <c r="A35" s="1"/>
      <c r="B35" s="1"/>
      <c r="C35" s="1"/>
      <c r="D35" s="1"/>
      <c r="E35" s="3" t="e">
        <f t="shared" ref="E35:E66" si="5">(B35)/(B35+C35+D35)</f>
        <v>#DIV/0!</v>
      </c>
      <c r="F35" s="1"/>
      <c r="G35" s="1"/>
      <c r="H35" s="1">
        <f t="shared" ref="H35:H66" si="6">F35-G35</f>
        <v>0</v>
      </c>
      <c r="I35" s="1"/>
      <c r="J35" s="1"/>
      <c r="K35" s="1"/>
      <c r="L35" s="1">
        <f t="shared" ref="L35:L66" si="7">B35*10</f>
        <v>0</v>
      </c>
      <c r="M35" s="1">
        <f t="shared" ref="M35:M66" si="8">D35*5</f>
        <v>0</v>
      </c>
      <c r="N35" s="1"/>
      <c r="O35" s="1">
        <f t="shared" ref="O35:O66" si="9">SUM(I35:N35)</f>
        <v>0</v>
      </c>
    </row>
    <row r="36" spans="1:15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1">
        <f t="shared" si="6"/>
        <v>0</v>
      </c>
      <c r="I36" s="1"/>
      <c r="J36" s="1"/>
      <c r="K36" s="1"/>
      <c r="L36" s="1">
        <f t="shared" si="7"/>
        <v>0</v>
      </c>
      <c r="M36" s="1">
        <f t="shared" si="8"/>
        <v>0</v>
      </c>
      <c r="N36" s="1"/>
      <c r="O36" s="1">
        <f t="shared" si="9"/>
        <v>0</v>
      </c>
    </row>
    <row r="37" spans="1:15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1">
        <f t="shared" si="6"/>
        <v>0</v>
      </c>
      <c r="I37" s="1"/>
      <c r="J37" s="1"/>
      <c r="K37" s="1"/>
      <c r="L37" s="1">
        <f t="shared" si="7"/>
        <v>0</v>
      </c>
      <c r="M37" s="1">
        <f t="shared" si="8"/>
        <v>0</v>
      </c>
      <c r="N37" s="1"/>
      <c r="O37" s="1">
        <f t="shared" si="9"/>
        <v>0</v>
      </c>
    </row>
    <row r="38" spans="1:15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1">
        <f t="shared" si="6"/>
        <v>0</v>
      </c>
      <c r="I38" s="1"/>
      <c r="J38" s="1"/>
      <c r="K38" s="1"/>
      <c r="L38" s="1">
        <f t="shared" si="7"/>
        <v>0</v>
      </c>
      <c r="M38" s="1">
        <f t="shared" si="8"/>
        <v>0</v>
      </c>
      <c r="N38" s="1"/>
      <c r="O38" s="1">
        <f t="shared" si="9"/>
        <v>0</v>
      </c>
    </row>
    <row r="39" spans="1:15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1">
        <f t="shared" si="6"/>
        <v>0</v>
      </c>
      <c r="I39" s="1"/>
      <c r="J39" s="1"/>
      <c r="K39" s="1"/>
      <c r="L39" s="1">
        <f t="shared" si="7"/>
        <v>0</v>
      </c>
      <c r="M39" s="1">
        <f t="shared" si="8"/>
        <v>0</v>
      </c>
      <c r="N39" s="1"/>
      <c r="O39" s="1">
        <f t="shared" si="9"/>
        <v>0</v>
      </c>
    </row>
    <row r="40" spans="1:15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1">
        <f t="shared" si="6"/>
        <v>0</v>
      </c>
      <c r="I40" s="1"/>
      <c r="J40" s="1"/>
      <c r="K40" s="1"/>
      <c r="L40" s="1">
        <f t="shared" si="7"/>
        <v>0</v>
      </c>
      <c r="M40" s="1">
        <f t="shared" si="8"/>
        <v>0</v>
      </c>
      <c r="N40" s="1"/>
      <c r="O40" s="1">
        <f t="shared" si="9"/>
        <v>0</v>
      </c>
    </row>
    <row r="41" spans="1:15" ht="15.75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1">
        <f t="shared" si="6"/>
        <v>0</v>
      </c>
      <c r="I41" s="1"/>
      <c r="J41" s="1"/>
      <c r="K41" s="1"/>
      <c r="L41" s="1">
        <f t="shared" si="7"/>
        <v>0</v>
      </c>
      <c r="M41" s="1">
        <f t="shared" si="8"/>
        <v>0</v>
      </c>
      <c r="N41" s="1"/>
      <c r="O41" s="1">
        <f t="shared" si="9"/>
        <v>0</v>
      </c>
    </row>
    <row r="42" spans="1:15" ht="15.75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1">
        <f t="shared" si="6"/>
        <v>0</v>
      </c>
      <c r="I42" s="1"/>
      <c r="J42" s="1"/>
      <c r="K42" s="1"/>
      <c r="L42" s="1">
        <f t="shared" si="7"/>
        <v>0</v>
      </c>
      <c r="M42" s="1">
        <f t="shared" si="8"/>
        <v>0</v>
      </c>
      <c r="N42" s="1"/>
      <c r="O42" s="1">
        <f t="shared" si="9"/>
        <v>0</v>
      </c>
    </row>
    <row r="43" spans="1:15" ht="15.75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1">
        <f t="shared" si="6"/>
        <v>0</v>
      </c>
      <c r="I43" s="1"/>
      <c r="J43" s="1"/>
      <c r="K43" s="1"/>
      <c r="L43" s="1">
        <f t="shared" si="7"/>
        <v>0</v>
      </c>
      <c r="M43" s="1">
        <f t="shared" si="8"/>
        <v>0</v>
      </c>
      <c r="N43" s="1"/>
      <c r="O43" s="1">
        <f t="shared" si="9"/>
        <v>0</v>
      </c>
    </row>
    <row r="44" spans="1:15" ht="15.75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1">
        <f t="shared" si="6"/>
        <v>0</v>
      </c>
      <c r="I44" s="1"/>
      <c r="J44" s="1"/>
      <c r="K44" s="1"/>
      <c r="L44" s="1">
        <f t="shared" si="7"/>
        <v>0</v>
      </c>
      <c r="M44" s="1">
        <f t="shared" si="8"/>
        <v>0</v>
      </c>
      <c r="N44" s="1"/>
      <c r="O44" s="1">
        <f t="shared" si="9"/>
        <v>0</v>
      </c>
    </row>
    <row r="45" spans="1:15" ht="15.75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1">
        <f t="shared" si="6"/>
        <v>0</v>
      </c>
      <c r="I45" s="1"/>
      <c r="J45" s="1"/>
      <c r="K45" s="1"/>
      <c r="L45" s="1">
        <f t="shared" si="7"/>
        <v>0</v>
      </c>
      <c r="M45" s="1">
        <f t="shared" si="8"/>
        <v>0</v>
      </c>
      <c r="N45" s="1"/>
      <c r="O45" s="1">
        <f t="shared" si="9"/>
        <v>0</v>
      </c>
    </row>
    <row r="46" spans="1:15" ht="15.75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1">
        <f t="shared" si="6"/>
        <v>0</v>
      </c>
      <c r="I46" s="1"/>
      <c r="J46" s="1"/>
      <c r="K46" s="1"/>
      <c r="L46" s="1">
        <f t="shared" si="7"/>
        <v>0</v>
      </c>
      <c r="M46" s="1">
        <f t="shared" si="8"/>
        <v>0</v>
      </c>
      <c r="N46" s="1"/>
      <c r="O46" s="1">
        <f t="shared" si="9"/>
        <v>0</v>
      </c>
    </row>
    <row r="47" spans="1:15" ht="15.75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1">
        <f t="shared" si="6"/>
        <v>0</v>
      </c>
      <c r="I47" s="1"/>
      <c r="J47" s="1"/>
      <c r="K47" s="1"/>
      <c r="L47" s="1">
        <f t="shared" si="7"/>
        <v>0</v>
      </c>
      <c r="M47" s="1">
        <f t="shared" si="8"/>
        <v>0</v>
      </c>
      <c r="N47" s="1"/>
      <c r="O47" s="1">
        <f t="shared" si="9"/>
        <v>0</v>
      </c>
    </row>
    <row r="48" spans="1:15" ht="15.75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1">
        <f t="shared" si="6"/>
        <v>0</v>
      </c>
      <c r="I48" s="1"/>
      <c r="J48" s="1"/>
      <c r="K48" s="1"/>
      <c r="L48" s="1">
        <f t="shared" si="7"/>
        <v>0</v>
      </c>
      <c r="M48" s="1">
        <f t="shared" si="8"/>
        <v>0</v>
      </c>
      <c r="N48" s="1"/>
      <c r="O48" s="1">
        <f t="shared" si="9"/>
        <v>0</v>
      </c>
    </row>
    <row r="49" spans="1:15" ht="15.75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1">
        <f t="shared" si="6"/>
        <v>0</v>
      </c>
      <c r="I49" s="1"/>
      <c r="J49" s="1"/>
      <c r="K49" s="1"/>
      <c r="L49" s="1">
        <f t="shared" si="7"/>
        <v>0</v>
      </c>
      <c r="M49" s="1">
        <f t="shared" si="8"/>
        <v>0</v>
      </c>
      <c r="N49" s="1"/>
      <c r="O49" s="1">
        <f t="shared" si="9"/>
        <v>0</v>
      </c>
    </row>
    <row r="50" spans="1:15" ht="15.75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1">
        <f t="shared" si="6"/>
        <v>0</v>
      </c>
      <c r="I50" s="1"/>
      <c r="J50" s="1"/>
      <c r="K50" s="1"/>
      <c r="L50" s="1">
        <f t="shared" si="7"/>
        <v>0</v>
      </c>
      <c r="M50" s="1">
        <f t="shared" si="8"/>
        <v>0</v>
      </c>
      <c r="N50" s="1"/>
      <c r="O50" s="1">
        <f t="shared" si="9"/>
        <v>0</v>
      </c>
    </row>
    <row r="51" spans="1:15" ht="15.75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1">
        <f t="shared" si="6"/>
        <v>0</v>
      </c>
      <c r="I51" s="1"/>
      <c r="J51" s="1"/>
      <c r="K51" s="1"/>
      <c r="L51" s="1">
        <f t="shared" si="7"/>
        <v>0</v>
      </c>
      <c r="M51" s="1">
        <f t="shared" si="8"/>
        <v>0</v>
      </c>
      <c r="N51" s="1"/>
      <c r="O51" s="1">
        <f t="shared" si="9"/>
        <v>0</v>
      </c>
    </row>
    <row r="52" spans="1:15" ht="15.75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1">
        <f t="shared" si="6"/>
        <v>0</v>
      </c>
      <c r="I52" s="1"/>
      <c r="J52" s="1"/>
      <c r="K52" s="1"/>
      <c r="L52" s="1">
        <f t="shared" si="7"/>
        <v>0</v>
      </c>
      <c r="M52" s="1">
        <f t="shared" si="8"/>
        <v>0</v>
      </c>
      <c r="N52" s="1"/>
      <c r="O52" s="1">
        <f t="shared" si="9"/>
        <v>0</v>
      </c>
    </row>
    <row r="53" spans="1:15" ht="15.75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1">
        <f t="shared" si="6"/>
        <v>0</v>
      </c>
      <c r="I53" s="1"/>
      <c r="J53" s="1"/>
      <c r="K53" s="1"/>
      <c r="L53" s="1">
        <f t="shared" si="7"/>
        <v>0</v>
      </c>
      <c r="M53" s="1">
        <f t="shared" si="8"/>
        <v>0</v>
      </c>
      <c r="N53" s="1"/>
      <c r="O53" s="1">
        <f t="shared" si="9"/>
        <v>0</v>
      </c>
    </row>
    <row r="54" spans="1:15" ht="15.75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1">
        <f t="shared" si="6"/>
        <v>0</v>
      </c>
      <c r="I54" s="1"/>
      <c r="J54" s="1"/>
      <c r="K54" s="1"/>
      <c r="L54" s="1">
        <f t="shared" si="7"/>
        <v>0</v>
      </c>
      <c r="M54" s="1">
        <f t="shared" si="8"/>
        <v>0</v>
      </c>
      <c r="N54" s="1"/>
      <c r="O54" s="1">
        <f t="shared" si="9"/>
        <v>0</v>
      </c>
    </row>
    <row r="55" spans="1:15" ht="15.75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1">
        <f t="shared" si="6"/>
        <v>0</v>
      </c>
      <c r="I55" s="1"/>
      <c r="J55" s="1"/>
      <c r="K55" s="1"/>
      <c r="L55" s="1">
        <f t="shared" si="7"/>
        <v>0</v>
      </c>
      <c r="M55" s="1">
        <f t="shared" si="8"/>
        <v>0</v>
      </c>
      <c r="N55" s="1"/>
      <c r="O55" s="1">
        <f t="shared" si="9"/>
        <v>0</v>
      </c>
    </row>
    <row r="56" spans="1:15" ht="15.75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1">
        <f t="shared" si="6"/>
        <v>0</v>
      </c>
      <c r="I56" s="1"/>
      <c r="J56" s="1"/>
      <c r="K56" s="1"/>
      <c r="L56" s="1">
        <f t="shared" si="7"/>
        <v>0</v>
      </c>
      <c r="M56" s="1">
        <f t="shared" si="8"/>
        <v>0</v>
      </c>
      <c r="N56" s="1"/>
      <c r="O56" s="1">
        <f t="shared" si="9"/>
        <v>0</v>
      </c>
    </row>
    <row r="57" spans="1:15" ht="15.75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1">
        <f t="shared" si="6"/>
        <v>0</v>
      </c>
      <c r="I57" s="1"/>
      <c r="J57" s="1"/>
      <c r="K57" s="1"/>
      <c r="L57" s="1">
        <f t="shared" si="7"/>
        <v>0</v>
      </c>
      <c r="M57" s="1">
        <f t="shared" si="8"/>
        <v>0</v>
      </c>
      <c r="N57" s="1"/>
      <c r="O57" s="1">
        <f t="shared" si="9"/>
        <v>0</v>
      </c>
    </row>
    <row r="58" spans="1:15" ht="15.75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1">
        <f t="shared" si="6"/>
        <v>0</v>
      </c>
      <c r="I58" s="1"/>
      <c r="J58" s="1"/>
      <c r="K58" s="1"/>
      <c r="L58" s="1">
        <f t="shared" si="7"/>
        <v>0</v>
      </c>
      <c r="M58" s="1">
        <f t="shared" si="8"/>
        <v>0</v>
      </c>
      <c r="N58" s="1"/>
      <c r="O58" s="1">
        <f t="shared" si="9"/>
        <v>0</v>
      </c>
    </row>
    <row r="59" spans="1:15" ht="15.75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1">
        <f t="shared" si="6"/>
        <v>0</v>
      </c>
      <c r="I59" s="1"/>
      <c r="J59" s="1"/>
      <c r="K59" s="1"/>
      <c r="L59" s="1">
        <f t="shared" si="7"/>
        <v>0</v>
      </c>
      <c r="M59" s="1">
        <f t="shared" si="8"/>
        <v>0</v>
      </c>
      <c r="N59" s="1"/>
      <c r="O59" s="1">
        <f t="shared" si="9"/>
        <v>0</v>
      </c>
    </row>
    <row r="60" spans="1:15" ht="15.75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1">
        <f t="shared" si="6"/>
        <v>0</v>
      </c>
      <c r="I60" s="1"/>
      <c r="J60" s="1"/>
      <c r="K60" s="1"/>
      <c r="L60" s="1">
        <f t="shared" si="7"/>
        <v>0</v>
      </c>
      <c r="M60" s="1">
        <f t="shared" si="8"/>
        <v>0</v>
      </c>
      <c r="N60" s="1"/>
      <c r="O60" s="1">
        <f t="shared" si="9"/>
        <v>0</v>
      </c>
    </row>
    <row r="61" spans="1:15" ht="15.75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1">
        <f t="shared" si="6"/>
        <v>0</v>
      </c>
      <c r="I61" s="1"/>
      <c r="J61" s="1"/>
      <c r="K61" s="1"/>
      <c r="L61" s="1">
        <f t="shared" si="7"/>
        <v>0</v>
      </c>
      <c r="M61" s="1">
        <f t="shared" si="8"/>
        <v>0</v>
      </c>
      <c r="N61" s="1"/>
      <c r="O61" s="1">
        <f t="shared" si="9"/>
        <v>0</v>
      </c>
    </row>
    <row r="62" spans="1:15" ht="15.75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1">
        <f t="shared" si="6"/>
        <v>0</v>
      </c>
      <c r="I62" s="1"/>
      <c r="J62" s="1"/>
      <c r="K62" s="1"/>
      <c r="L62" s="1">
        <f t="shared" si="7"/>
        <v>0</v>
      </c>
      <c r="M62" s="1">
        <f t="shared" si="8"/>
        <v>0</v>
      </c>
      <c r="N62" s="1"/>
      <c r="O62" s="1">
        <f t="shared" si="9"/>
        <v>0</v>
      </c>
    </row>
    <row r="63" spans="1:15" ht="15.75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1">
        <f t="shared" si="6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1">
        <f t="shared" si="9"/>
        <v>0</v>
      </c>
    </row>
    <row r="64" spans="1:15" ht="15.75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1">
        <f t="shared" si="6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1">
        <f t="shared" si="9"/>
        <v>0</v>
      </c>
    </row>
    <row r="65" spans="1:15" ht="15.75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1">
        <f t="shared" si="6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1">
        <f t="shared" si="9"/>
        <v>0</v>
      </c>
    </row>
    <row r="66" spans="1:15" ht="15.75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1">
        <f t="shared" si="6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1">
        <f t="shared" si="9"/>
        <v>0</v>
      </c>
    </row>
    <row r="67" spans="1:15" ht="15.75" x14ac:dyDescent="0.25">
      <c r="A67" s="1"/>
      <c r="B67" s="1"/>
      <c r="C67" s="1"/>
      <c r="D67" s="1"/>
      <c r="E67" s="3" t="e">
        <f t="shared" ref="E67:E98" si="10">(B67)/(B67+C67+D67)</f>
        <v>#DIV/0!</v>
      </c>
      <c r="F67" s="1"/>
      <c r="G67" s="1"/>
      <c r="H67" s="1">
        <f t="shared" ref="H67:H98" si="11">F67-G67</f>
        <v>0</v>
      </c>
      <c r="I67" s="1"/>
      <c r="J67" s="1"/>
      <c r="K67" s="1"/>
      <c r="L67" s="1">
        <f t="shared" ref="L67:L102" si="12">B67*10</f>
        <v>0</v>
      </c>
      <c r="M67" s="1">
        <f t="shared" ref="M67:M102" si="13">D67*5</f>
        <v>0</v>
      </c>
      <c r="N67" s="1"/>
      <c r="O67" s="1">
        <f t="shared" ref="O67:O98" si="14">SUM(I67:N67)</f>
        <v>0</v>
      </c>
    </row>
    <row r="68" spans="1:15" ht="15.75" x14ac:dyDescent="0.25">
      <c r="A68" s="1"/>
      <c r="B68" s="1"/>
      <c r="C68" s="1"/>
      <c r="D68" s="1"/>
      <c r="E68" s="3" t="e">
        <f t="shared" si="10"/>
        <v>#DIV/0!</v>
      </c>
      <c r="F68" s="1"/>
      <c r="G68" s="1"/>
      <c r="H68" s="1">
        <f t="shared" si="11"/>
        <v>0</v>
      </c>
      <c r="I68" s="1"/>
      <c r="J68" s="1"/>
      <c r="K68" s="1"/>
      <c r="L68" s="1">
        <f t="shared" si="12"/>
        <v>0</v>
      </c>
      <c r="M68" s="1">
        <f t="shared" si="13"/>
        <v>0</v>
      </c>
      <c r="N68" s="1"/>
      <c r="O68" s="1">
        <f t="shared" si="14"/>
        <v>0</v>
      </c>
    </row>
    <row r="69" spans="1:15" ht="15.75" x14ac:dyDescent="0.25">
      <c r="A69" s="1"/>
      <c r="B69" s="1"/>
      <c r="C69" s="1"/>
      <c r="D69" s="1"/>
      <c r="E69" s="3" t="e">
        <f t="shared" si="10"/>
        <v>#DIV/0!</v>
      </c>
      <c r="F69" s="1"/>
      <c r="G69" s="1"/>
      <c r="H69" s="1">
        <f t="shared" si="11"/>
        <v>0</v>
      </c>
      <c r="I69" s="1"/>
      <c r="J69" s="1"/>
      <c r="K69" s="1"/>
      <c r="L69" s="1">
        <f t="shared" si="12"/>
        <v>0</v>
      </c>
      <c r="M69" s="1">
        <f t="shared" si="13"/>
        <v>0</v>
      </c>
      <c r="N69" s="1"/>
      <c r="O69" s="1">
        <f t="shared" si="14"/>
        <v>0</v>
      </c>
    </row>
    <row r="70" spans="1:15" ht="15.75" x14ac:dyDescent="0.25">
      <c r="A70" s="1"/>
      <c r="B70" s="1"/>
      <c r="C70" s="1"/>
      <c r="D70" s="1"/>
      <c r="E70" s="3" t="e">
        <f t="shared" si="10"/>
        <v>#DIV/0!</v>
      </c>
      <c r="F70" s="1"/>
      <c r="G70" s="1"/>
      <c r="H70" s="1">
        <f t="shared" si="11"/>
        <v>0</v>
      </c>
      <c r="I70" s="1"/>
      <c r="J70" s="1"/>
      <c r="K70" s="1"/>
      <c r="L70" s="1">
        <f t="shared" si="12"/>
        <v>0</v>
      </c>
      <c r="M70" s="1">
        <f t="shared" si="13"/>
        <v>0</v>
      </c>
      <c r="N70" s="1"/>
      <c r="O70" s="1">
        <f t="shared" si="14"/>
        <v>0</v>
      </c>
    </row>
    <row r="71" spans="1:15" ht="15.75" x14ac:dyDescent="0.25">
      <c r="A71" s="1"/>
      <c r="B71" s="1"/>
      <c r="C71" s="1"/>
      <c r="D71" s="1"/>
      <c r="E71" s="3" t="e">
        <f t="shared" si="10"/>
        <v>#DIV/0!</v>
      </c>
      <c r="F71" s="1"/>
      <c r="G71" s="1"/>
      <c r="H71" s="1">
        <f t="shared" si="11"/>
        <v>0</v>
      </c>
      <c r="I71" s="1"/>
      <c r="J71" s="1"/>
      <c r="K71" s="1"/>
      <c r="L71" s="1">
        <f t="shared" si="12"/>
        <v>0</v>
      </c>
      <c r="M71" s="1">
        <f t="shared" si="13"/>
        <v>0</v>
      </c>
      <c r="N71" s="1"/>
      <c r="O71" s="1">
        <f t="shared" si="14"/>
        <v>0</v>
      </c>
    </row>
    <row r="72" spans="1:15" ht="15.75" x14ac:dyDescent="0.25">
      <c r="A72" s="1"/>
      <c r="B72" s="1"/>
      <c r="C72" s="1"/>
      <c r="D72" s="1"/>
      <c r="E72" s="3" t="e">
        <f t="shared" si="10"/>
        <v>#DIV/0!</v>
      </c>
      <c r="F72" s="1"/>
      <c r="G72" s="1"/>
      <c r="H72" s="1">
        <f t="shared" si="11"/>
        <v>0</v>
      </c>
      <c r="I72" s="1"/>
      <c r="J72" s="1"/>
      <c r="K72" s="1"/>
      <c r="L72" s="1">
        <f t="shared" si="12"/>
        <v>0</v>
      </c>
      <c r="M72" s="1">
        <f t="shared" si="13"/>
        <v>0</v>
      </c>
      <c r="N72" s="1"/>
      <c r="O72" s="1">
        <f t="shared" si="14"/>
        <v>0</v>
      </c>
    </row>
    <row r="73" spans="1:15" ht="15.75" x14ac:dyDescent="0.25">
      <c r="A73" s="1"/>
      <c r="B73" s="1"/>
      <c r="C73" s="1"/>
      <c r="D73" s="1"/>
      <c r="E73" s="3" t="e">
        <f t="shared" si="10"/>
        <v>#DIV/0!</v>
      </c>
      <c r="F73" s="1"/>
      <c r="G73" s="1"/>
      <c r="H73" s="1">
        <f t="shared" si="11"/>
        <v>0</v>
      </c>
      <c r="I73" s="1"/>
      <c r="J73" s="1"/>
      <c r="K73" s="1"/>
      <c r="L73" s="1">
        <f t="shared" si="12"/>
        <v>0</v>
      </c>
      <c r="M73" s="1">
        <f t="shared" si="13"/>
        <v>0</v>
      </c>
      <c r="N73" s="1"/>
      <c r="O73" s="1">
        <f t="shared" si="14"/>
        <v>0</v>
      </c>
    </row>
    <row r="74" spans="1:15" ht="15.75" x14ac:dyDescent="0.25">
      <c r="A74" s="1"/>
      <c r="B74" s="1"/>
      <c r="C74" s="1"/>
      <c r="D74" s="1"/>
      <c r="E74" s="3" t="e">
        <f t="shared" si="10"/>
        <v>#DIV/0!</v>
      </c>
      <c r="F74" s="1"/>
      <c r="G74" s="1"/>
      <c r="H74" s="1">
        <f t="shared" si="11"/>
        <v>0</v>
      </c>
      <c r="I74" s="1"/>
      <c r="J74" s="1"/>
      <c r="K74" s="1"/>
      <c r="L74" s="1">
        <f t="shared" si="12"/>
        <v>0</v>
      </c>
      <c r="M74" s="1">
        <f t="shared" si="13"/>
        <v>0</v>
      </c>
      <c r="N74" s="1"/>
      <c r="O74" s="1">
        <f t="shared" si="14"/>
        <v>0</v>
      </c>
    </row>
    <row r="75" spans="1:15" ht="15.75" x14ac:dyDescent="0.25">
      <c r="A75" s="1"/>
      <c r="B75" s="1"/>
      <c r="C75" s="1"/>
      <c r="D75" s="1"/>
      <c r="E75" s="3" t="e">
        <f t="shared" si="10"/>
        <v>#DIV/0!</v>
      </c>
      <c r="F75" s="1"/>
      <c r="G75" s="1"/>
      <c r="H75" s="1">
        <f t="shared" si="11"/>
        <v>0</v>
      </c>
      <c r="I75" s="1"/>
      <c r="J75" s="1"/>
      <c r="K75" s="1"/>
      <c r="L75" s="1">
        <f t="shared" si="12"/>
        <v>0</v>
      </c>
      <c r="M75" s="1">
        <f t="shared" si="13"/>
        <v>0</v>
      </c>
      <c r="N75" s="1"/>
      <c r="O75" s="1">
        <f t="shared" si="14"/>
        <v>0</v>
      </c>
    </row>
    <row r="76" spans="1:15" ht="15.75" x14ac:dyDescent="0.25">
      <c r="A76" s="1"/>
      <c r="B76" s="1"/>
      <c r="C76" s="1"/>
      <c r="D76" s="1"/>
      <c r="E76" s="3" t="e">
        <f t="shared" si="10"/>
        <v>#DIV/0!</v>
      </c>
      <c r="F76" s="1"/>
      <c r="G76" s="1"/>
      <c r="H76" s="1">
        <f t="shared" si="11"/>
        <v>0</v>
      </c>
      <c r="I76" s="1"/>
      <c r="J76" s="1"/>
      <c r="K76" s="1"/>
      <c r="L76" s="1">
        <f t="shared" si="12"/>
        <v>0</v>
      </c>
      <c r="M76" s="1">
        <f t="shared" si="13"/>
        <v>0</v>
      </c>
      <c r="N76" s="1"/>
      <c r="O76" s="1">
        <f t="shared" si="14"/>
        <v>0</v>
      </c>
    </row>
    <row r="77" spans="1:15" ht="15.75" x14ac:dyDescent="0.25">
      <c r="A77" s="1"/>
      <c r="B77" s="1"/>
      <c r="C77" s="1"/>
      <c r="D77" s="1"/>
      <c r="E77" s="3" t="e">
        <f t="shared" si="10"/>
        <v>#DIV/0!</v>
      </c>
      <c r="F77" s="1"/>
      <c r="G77" s="1"/>
      <c r="H77" s="1">
        <f t="shared" si="11"/>
        <v>0</v>
      </c>
      <c r="I77" s="1"/>
      <c r="J77" s="1"/>
      <c r="K77" s="1"/>
      <c r="L77" s="1">
        <f t="shared" si="12"/>
        <v>0</v>
      </c>
      <c r="M77" s="1">
        <f t="shared" si="13"/>
        <v>0</v>
      </c>
      <c r="N77" s="1"/>
      <c r="O77" s="1">
        <f t="shared" si="14"/>
        <v>0</v>
      </c>
    </row>
    <row r="78" spans="1:15" ht="15.75" x14ac:dyDescent="0.25">
      <c r="A78" s="1"/>
      <c r="B78" s="1"/>
      <c r="C78" s="1"/>
      <c r="D78" s="1"/>
      <c r="E78" s="3" t="e">
        <f t="shared" si="10"/>
        <v>#DIV/0!</v>
      </c>
      <c r="F78" s="1"/>
      <c r="G78" s="1"/>
      <c r="H78" s="1">
        <f t="shared" si="11"/>
        <v>0</v>
      </c>
      <c r="I78" s="1"/>
      <c r="J78" s="1"/>
      <c r="K78" s="1"/>
      <c r="L78" s="1">
        <f t="shared" si="12"/>
        <v>0</v>
      </c>
      <c r="M78" s="1">
        <f t="shared" si="13"/>
        <v>0</v>
      </c>
      <c r="N78" s="1"/>
      <c r="O78" s="1">
        <f t="shared" si="14"/>
        <v>0</v>
      </c>
    </row>
    <row r="79" spans="1:15" ht="15.75" x14ac:dyDescent="0.25">
      <c r="A79" s="1"/>
      <c r="B79" s="1"/>
      <c r="C79" s="1"/>
      <c r="D79" s="1"/>
      <c r="E79" s="3" t="e">
        <f t="shared" si="10"/>
        <v>#DIV/0!</v>
      </c>
      <c r="F79" s="1"/>
      <c r="G79" s="1"/>
      <c r="H79" s="1">
        <f t="shared" si="11"/>
        <v>0</v>
      </c>
      <c r="I79" s="1"/>
      <c r="J79" s="1"/>
      <c r="K79" s="1"/>
      <c r="L79" s="1">
        <f t="shared" si="12"/>
        <v>0</v>
      </c>
      <c r="M79" s="1">
        <f t="shared" si="13"/>
        <v>0</v>
      </c>
      <c r="N79" s="1"/>
      <c r="O79" s="1">
        <f t="shared" si="14"/>
        <v>0</v>
      </c>
    </row>
    <row r="80" spans="1:15" ht="15.75" x14ac:dyDescent="0.25">
      <c r="A80" s="1"/>
      <c r="B80" s="1"/>
      <c r="C80" s="1"/>
      <c r="D80" s="1"/>
      <c r="E80" s="3" t="e">
        <f t="shared" si="10"/>
        <v>#DIV/0!</v>
      </c>
      <c r="F80" s="1"/>
      <c r="G80" s="1"/>
      <c r="H80" s="1">
        <f t="shared" si="11"/>
        <v>0</v>
      </c>
      <c r="I80" s="1"/>
      <c r="J80" s="1"/>
      <c r="K80" s="1"/>
      <c r="L80" s="1">
        <f t="shared" si="12"/>
        <v>0</v>
      </c>
      <c r="M80" s="1">
        <f t="shared" si="13"/>
        <v>0</v>
      </c>
      <c r="N80" s="1"/>
      <c r="O80" s="1">
        <f t="shared" si="14"/>
        <v>0</v>
      </c>
    </row>
    <row r="81" spans="1:15" ht="15.75" x14ac:dyDescent="0.25">
      <c r="A81" s="1"/>
      <c r="B81" s="1"/>
      <c r="C81" s="1"/>
      <c r="D81" s="1"/>
      <c r="E81" s="3" t="e">
        <f t="shared" si="10"/>
        <v>#DIV/0!</v>
      </c>
      <c r="F81" s="1"/>
      <c r="G81" s="1"/>
      <c r="H81" s="1">
        <f t="shared" si="11"/>
        <v>0</v>
      </c>
      <c r="I81" s="1"/>
      <c r="J81" s="1"/>
      <c r="K81" s="1"/>
      <c r="L81" s="1">
        <f t="shared" si="12"/>
        <v>0</v>
      </c>
      <c r="M81" s="1">
        <f t="shared" si="13"/>
        <v>0</v>
      </c>
      <c r="N81" s="1"/>
      <c r="O81" s="1">
        <f t="shared" si="14"/>
        <v>0</v>
      </c>
    </row>
    <row r="82" spans="1:15" ht="15.75" x14ac:dyDescent="0.25">
      <c r="A82" s="1"/>
      <c r="B82" s="1"/>
      <c r="C82" s="1"/>
      <c r="D82" s="1"/>
      <c r="E82" s="3" t="e">
        <f t="shared" si="10"/>
        <v>#DIV/0!</v>
      </c>
      <c r="F82" s="1"/>
      <c r="G82" s="1"/>
      <c r="H82" s="1">
        <f t="shared" si="11"/>
        <v>0</v>
      </c>
      <c r="I82" s="1"/>
      <c r="J82" s="1"/>
      <c r="K82" s="1"/>
      <c r="L82" s="1">
        <f t="shared" si="12"/>
        <v>0</v>
      </c>
      <c r="M82" s="1">
        <f t="shared" si="13"/>
        <v>0</v>
      </c>
      <c r="N82" s="1"/>
      <c r="O82" s="1">
        <f t="shared" si="14"/>
        <v>0</v>
      </c>
    </row>
    <row r="83" spans="1:15" ht="15.75" x14ac:dyDescent="0.25">
      <c r="A83" s="1"/>
      <c r="B83" s="1"/>
      <c r="C83" s="1"/>
      <c r="D83" s="1"/>
      <c r="E83" s="3" t="e">
        <f t="shared" si="10"/>
        <v>#DIV/0!</v>
      </c>
      <c r="F83" s="1"/>
      <c r="G83" s="1"/>
      <c r="H83" s="1">
        <f t="shared" si="11"/>
        <v>0</v>
      </c>
      <c r="I83" s="1"/>
      <c r="J83" s="1"/>
      <c r="K83" s="1"/>
      <c r="L83" s="1">
        <f t="shared" si="12"/>
        <v>0</v>
      </c>
      <c r="M83" s="1">
        <f t="shared" si="13"/>
        <v>0</v>
      </c>
      <c r="N83" s="1"/>
      <c r="O83" s="1">
        <f t="shared" si="14"/>
        <v>0</v>
      </c>
    </row>
    <row r="84" spans="1:15" ht="15.75" x14ac:dyDescent="0.25">
      <c r="A84" s="1"/>
      <c r="B84" s="1"/>
      <c r="C84" s="1"/>
      <c r="D84" s="1"/>
      <c r="E84" s="3" t="e">
        <f t="shared" si="10"/>
        <v>#DIV/0!</v>
      </c>
      <c r="F84" s="1"/>
      <c r="G84" s="1"/>
      <c r="H84" s="1">
        <f t="shared" si="11"/>
        <v>0</v>
      </c>
      <c r="I84" s="1"/>
      <c r="J84" s="1"/>
      <c r="K84" s="1"/>
      <c r="L84" s="1">
        <f t="shared" si="12"/>
        <v>0</v>
      </c>
      <c r="M84" s="1">
        <f t="shared" si="13"/>
        <v>0</v>
      </c>
      <c r="N84" s="1"/>
      <c r="O84" s="1">
        <f t="shared" si="14"/>
        <v>0</v>
      </c>
    </row>
    <row r="85" spans="1:15" ht="15.75" x14ac:dyDescent="0.25">
      <c r="A85" s="1"/>
      <c r="B85" s="1"/>
      <c r="C85" s="1"/>
      <c r="D85" s="1"/>
      <c r="E85" s="3" t="e">
        <f t="shared" si="10"/>
        <v>#DIV/0!</v>
      </c>
      <c r="F85" s="1"/>
      <c r="G85" s="1"/>
      <c r="H85" s="1">
        <f t="shared" si="11"/>
        <v>0</v>
      </c>
      <c r="I85" s="1"/>
      <c r="J85" s="1"/>
      <c r="K85" s="1"/>
      <c r="L85" s="1">
        <f t="shared" si="12"/>
        <v>0</v>
      </c>
      <c r="M85" s="1">
        <f t="shared" si="13"/>
        <v>0</v>
      </c>
      <c r="N85" s="1"/>
      <c r="O85" s="1">
        <f t="shared" si="14"/>
        <v>0</v>
      </c>
    </row>
    <row r="86" spans="1:15" ht="15.75" x14ac:dyDescent="0.25">
      <c r="A86" s="1"/>
      <c r="B86" s="1"/>
      <c r="C86" s="1"/>
      <c r="D86" s="1"/>
      <c r="E86" s="3" t="e">
        <f t="shared" si="10"/>
        <v>#DIV/0!</v>
      </c>
      <c r="F86" s="1"/>
      <c r="G86" s="1"/>
      <c r="H86" s="1">
        <f t="shared" si="11"/>
        <v>0</v>
      </c>
      <c r="I86" s="1"/>
      <c r="J86" s="1"/>
      <c r="K86" s="1"/>
      <c r="L86" s="1">
        <f t="shared" si="12"/>
        <v>0</v>
      </c>
      <c r="M86" s="1">
        <f t="shared" si="13"/>
        <v>0</v>
      </c>
      <c r="N86" s="1"/>
      <c r="O86" s="1">
        <f t="shared" si="14"/>
        <v>0</v>
      </c>
    </row>
    <row r="87" spans="1:15" ht="15.75" x14ac:dyDescent="0.25">
      <c r="A87" s="1"/>
      <c r="B87" s="1"/>
      <c r="C87" s="1"/>
      <c r="D87" s="1"/>
      <c r="E87" s="3" t="e">
        <f t="shared" si="10"/>
        <v>#DIV/0!</v>
      </c>
      <c r="F87" s="1"/>
      <c r="G87" s="1"/>
      <c r="H87" s="1">
        <f t="shared" si="11"/>
        <v>0</v>
      </c>
      <c r="I87" s="1"/>
      <c r="J87" s="1"/>
      <c r="K87" s="1"/>
      <c r="L87" s="1">
        <f t="shared" si="12"/>
        <v>0</v>
      </c>
      <c r="M87" s="1">
        <f t="shared" si="13"/>
        <v>0</v>
      </c>
      <c r="N87" s="1"/>
      <c r="O87" s="1">
        <f t="shared" si="14"/>
        <v>0</v>
      </c>
    </row>
    <row r="88" spans="1:15" ht="15.75" x14ac:dyDescent="0.25">
      <c r="A88" s="1"/>
      <c r="B88" s="1"/>
      <c r="C88" s="1"/>
      <c r="D88" s="1"/>
      <c r="E88" s="3" t="e">
        <f t="shared" si="10"/>
        <v>#DIV/0!</v>
      </c>
      <c r="F88" s="1"/>
      <c r="G88" s="1"/>
      <c r="H88" s="1">
        <f t="shared" si="11"/>
        <v>0</v>
      </c>
      <c r="I88" s="1"/>
      <c r="J88" s="1"/>
      <c r="K88" s="1"/>
      <c r="L88" s="1">
        <f t="shared" si="12"/>
        <v>0</v>
      </c>
      <c r="M88" s="1">
        <f t="shared" si="13"/>
        <v>0</v>
      </c>
      <c r="N88" s="1"/>
      <c r="O88" s="1">
        <f t="shared" si="14"/>
        <v>0</v>
      </c>
    </row>
    <row r="89" spans="1:15" ht="15.75" x14ac:dyDescent="0.25">
      <c r="A89" s="1"/>
      <c r="B89" s="1"/>
      <c r="C89" s="1"/>
      <c r="D89" s="1"/>
      <c r="E89" s="3" t="e">
        <f t="shared" si="10"/>
        <v>#DIV/0!</v>
      </c>
      <c r="F89" s="1"/>
      <c r="G89" s="1"/>
      <c r="H89" s="1">
        <f t="shared" si="11"/>
        <v>0</v>
      </c>
      <c r="I89" s="1"/>
      <c r="J89" s="1"/>
      <c r="K89" s="1"/>
      <c r="L89" s="1">
        <f t="shared" si="12"/>
        <v>0</v>
      </c>
      <c r="M89" s="1">
        <f t="shared" si="13"/>
        <v>0</v>
      </c>
      <c r="N89" s="1"/>
      <c r="O89" s="1">
        <f t="shared" si="14"/>
        <v>0</v>
      </c>
    </row>
    <row r="90" spans="1:15" ht="15.75" x14ac:dyDescent="0.25">
      <c r="A90" s="1"/>
      <c r="B90" s="1"/>
      <c r="C90" s="1"/>
      <c r="D90" s="1"/>
      <c r="E90" s="3" t="e">
        <f t="shared" si="10"/>
        <v>#DIV/0!</v>
      </c>
      <c r="F90" s="1"/>
      <c r="G90" s="1"/>
      <c r="H90" s="1">
        <f t="shared" si="11"/>
        <v>0</v>
      </c>
      <c r="I90" s="1"/>
      <c r="J90" s="1"/>
      <c r="K90" s="1"/>
      <c r="L90" s="1">
        <f t="shared" si="12"/>
        <v>0</v>
      </c>
      <c r="M90" s="1">
        <f t="shared" si="13"/>
        <v>0</v>
      </c>
      <c r="N90" s="1"/>
      <c r="O90" s="1">
        <f t="shared" si="14"/>
        <v>0</v>
      </c>
    </row>
    <row r="91" spans="1:15" ht="15.75" x14ac:dyDescent="0.25">
      <c r="A91" s="1"/>
      <c r="B91" s="1"/>
      <c r="C91" s="1"/>
      <c r="D91" s="1"/>
      <c r="E91" s="3" t="e">
        <f t="shared" si="10"/>
        <v>#DIV/0!</v>
      </c>
      <c r="F91" s="1"/>
      <c r="G91" s="1"/>
      <c r="H91" s="1">
        <f t="shared" si="11"/>
        <v>0</v>
      </c>
      <c r="I91" s="1"/>
      <c r="J91" s="1"/>
      <c r="K91" s="1"/>
      <c r="L91" s="1">
        <f t="shared" si="12"/>
        <v>0</v>
      </c>
      <c r="M91" s="1">
        <f t="shared" si="13"/>
        <v>0</v>
      </c>
      <c r="N91" s="1"/>
      <c r="O91" s="1">
        <f t="shared" si="14"/>
        <v>0</v>
      </c>
    </row>
    <row r="92" spans="1:15" ht="15.75" x14ac:dyDescent="0.25">
      <c r="A92" s="1"/>
      <c r="B92" s="1"/>
      <c r="C92" s="1"/>
      <c r="D92" s="1"/>
      <c r="E92" s="3" t="e">
        <f t="shared" si="10"/>
        <v>#DIV/0!</v>
      </c>
      <c r="F92" s="1"/>
      <c r="G92" s="1"/>
      <c r="H92" s="1">
        <f t="shared" si="11"/>
        <v>0</v>
      </c>
      <c r="I92" s="1"/>
      <c r="J92" s="1"/>
      <c r="K92" s="1"/>
      <c r="L92" s="1">
        <f t="shared" si="12"/>
        <v>0</v>
      </c>
      <c r="M92" s="1">
        <f t="shared" si="13"/>
        <v>0</v>
      </c>
      <c r="N92" s="1"/>
      <c r="O92" s="1">
        <f t="shared" si="14"/>
        <v>0</v>
      </c>
    </row>
    <row r="93" spans="1:15" ht="15.75" x14ac:dyDescent="0.25">
      <c r="A93" s="1"/>
      <c r="B93" s="1"/>
      <c r="C93" s="1"/>
      <c r="D93" s="1"/>
      <c r="E93" s="3" t="e">
        <f t="shared" si="10"/>
        <v>#DIV/0!</v>
      </c>
      <c r="F93" s="1"/>
      <c r="G93" s="1"/>
      <c r="H93" s="1">
        <f t="shared" si="11"/>
        <v>0</v>
      </c>
      <c r="I93" s="1"/>
      <c r="J93" s="1"/>
      <c r="K93" s="1"/>
      <c r="L93" s="1">
        <f t="shared" si="12"/>
        <v>0</v>
      </c>
      <c r="M93" s="1">
        <f t="shared" si="13"/>
        <v>0</v>
      </c>
      <c r="N93" s="1"/>
      <c r="O93" s="1">
        <f t="shared" si="14"/>
        <v>0</v>
      </c>
    </row>
    <row r="94" spans="1:15" ht="15.75" x14ac:dyDescent="0.25">
      <c r="A94" s="1"/>
      <c r="B94" s="1"/>
      <c r="C94" s="1"/>
      <c r="D94" s="1"/>
      <c r="E94" s="3" t="e">
        <f t="shared" si="10"/>
        <v>#DIV/0!</v>
      </c>
      <c r="F94" s="1"/>
      <c r="G94" s="1"/>
      <c r="H94" s="1">
        <f t="shared" si="11"/>
        <v>0</v>
      </c>
      <c r="I94" s="1"/>
      <c r="J94" s="1"/>
      <c r="K94" s="1"/>
      <c r="L94" s="1">
        <f t="shared" si="12"/>
        <v>0</v>
      </c>
      <c r="M94" s="1">
        <f t="shared" si="13"/>
        <v>0</v>
      </c>
      <c r="N94" s="1"/>
      <c r="O94" s="1">
        <f t="shared" si="14"/>
        <v>0</v>
      </c>
    </row>
    <row r="95" spans="1:15" ht="15.75" x14ac:dyDescent="0.25">
      <c r="A95" s="1"/>
      <c r="B95" s="1"/>
      <c r="C95" s="1"/>
      <c r="D95" s="1"/>
      <c r="E95" s="3" t="e">
        <f t="shared" si="10"/>
        <v>#DIV/0!</v>
      </c>
      <c r="F95" s="1"/>
      <c r="G95" s="1"/>
      <c r="H95" s="1">
        <f t="shared" si="11"/>
        <v>0</v>
      </c>
      <c r="I95" s="1"/>
      <c r="J95" s="1"/>
      <c r="K95" s="1"/>
      <c r="L95" s="1">
        <f t="shared" si="12"/>
        <v>0</v>
      </c>
      <c r="M95" s="1">
        <f t="shared" si="13"/>
        <v>0</v>
      </c>
      <c r="N95" s="1"/>
      <c r="O95" s="1">
        <f t="shared" si="14"/>
        <v>0</v>
      </c>
    </row>
    <row r="96" spans="1:15" ht="15.75" x14ac:dyDescent="0.25">
      <c r="A96" s="1"/>
      <c r="B96" s="1"/>
      <c r="C96" s="1"/>
      <c r="D96" s="1"/>
      <c r="E96" s="3" t="e">
        <f t="shared" si="10"/>
        <v>#DIV/0!</v>
      </c>
      <c r="F96" s="1"/>
      <c r="G96" s="1"/>
      <c r="H96" s="1">
        <f t="shared" si="11"/>
        <v>0</v>
      </c>
      <c r="I96" s="1"/>
      <c r="J96" s="1"/>
      <c r="K96" s="1"/>
      <c r="L96" s="1">
        <f t="shared" si="12"/>
        <v>0</v>
      </c>
      <c r="M96" s="1">
        <f t="shared" si="13"/>
        <v>0</v>
      </c>
      <c r="N96" s="1"/>
      <c r="O96" s="1">
        <f t="shared" si="14"/>
        <v>0</v>
      </c>
    </row>
    <row r="97" spans="1:15" ht="15.75" x14ac:dyDescent="0.25">
      <c r="A97" s="1"/>
      <c r="B97" s="1"/>
      <c r="C97" s="1"/>
      <c r="D97" s="1"/>
      <c r="E97" s="3" t="e">
        <f t="shared" si="10"/>
        <v>#DIV/0!</v>
      </c>
      <c r="F97" s="1"/>
      <c r="G97" s="1"/>
      <c r="H97" s="1">
        <f t="shared" si="11"/>
        <v>0</v>
      </c>
      <c r="I97" s="1"/>
      <c r="J97" s="1"/>
      <c r="K97" s="1"/>
      <c r="L97" s="1">
        <f t="shared" si="12"/>
        <v>0</v>
      </c>
      <c r="M97" s="1">
        <f t="shared" si="13"/>
        <v>0</v>
      </c>
      <c r="N97" s="1"/>
      <c r="O97" s="1">
        <f t="shared" si="14"/>
        <v>0</v>
      </c>
    </row>
    <row r="98" spans="1:15" ht="15.75" x14ac:dyDescent="0.25">
      <c r="A98" s="1"/>
      <c r="B98" s="1"/>
      <c r="C98" s="1"/>
      <c r="D98" s="1"/>
      <c r="E98" s="3" t="e">
        <f t="shared" si="10"/>
        <v>#DIV/0!</v>
      </c>
      <c r="F98" s="1"/>
      <c r="G98" s="1"/>
      <c r="H98" s="1">
        <f t="shared" si="11"/>
        <v>0</v>
      </c>
      <c r="I98" s="1"/>
      <c r="J98" s="1"/>
      <c r="K98" s="1"/>
      <c r="L98" s="1">
        <f t="shared" si="12"/>
        <v>0</v>
      </c>
      <c r="M98" s="1">
        <f t="shared" si="13"/>
        <v>0</v>
      </c>
      <c r="N98" s="1"/>
      <c r="O98" s="1">
        <f t="shared" si="14"/>
        <v>0</v>
      </c>
    </row>
    <row r="99" spans="1:15" ht="15.75" x14ac:dyDescent="0.25">
      <c r="A99" s="1"/>
      <c r="B99" s="1"/>
      <c r="C99" s="1"/>
      <c r="D99" s="1"/>
      <c r="E99" s="3" t="e">
        <f t="shared" ref="E99:E102" si="15">(B99)/(B99+C99+D99)</f>
        <v>#DIV/0!</v>
      </c>
      <c r="F99" s="1"/>
      <c r="G99" s="1"/>
      <c r="H99" s="1">
        <f t="shared" ref="H99:H102" si="16">F99-G99</f>
        <v>0</v>
      </c>
      <c r="I99" s="1"/>
      <c r="J99" s="1"/>
      <c r="K99" s="1"/>
      <c r="L99" s="1">
        <f t="shared" si="12"/>
        <v>0</v>
      </c>
      <c r="M99" s="1">
        <f t="shared" si="13"/>
        <v>0</v>
      </c>
      <c r="N99" s="1"/>
      <c r="O99" s="1">
        <f t="shared" ref="O99:O102" si="17">SUM(I99:N99)</f>
        <v>0</v>
      </c>
    </row>
    <row r="100" spans="1:15" ht="15.75" x14ac:dyDescent="0.25">
      <c r="A100" s="1"/>
      <c r="B100" s="1"/>
      <c r="C100" s="1"/>
      <c r="D100" s="1"/>
      <c r="E100" s="3" t="e">
        <f t="shared" si="15"/>
        <v>#DIV/0!</v>
      </c>
      <c r="F100" s="1"/>
      <c r="G100" s="1"/>
      <c r="H100" s="1">
        <f t="shared" si="16"/>
        <v>0</v>
      </c>
      <c r="I100" s="1"/>
      <c r="J100" s="1"/>
      <c r="K100" s="1"/>
      <c r="L100" s="1">
        <f t="shared" si="12"/>
        <v>0</v>
      </c>
      <c r="M100" s="1">
        <f t="shared" si="13"/>
        <v>0</v>
      </c>
      <c r="N100" s="1"/>
      <c r="O100" s="1">
        <f t="shared" si="17"/>
        <v>0</v>
      </c>
    </row>
    <row r="101" spans="1:15" ht="15.75" x14ac:dyDescent="0.25">
      <c r="A101" s="1"/>
      <c r="B101" s="1"/>
      <c r="C101" s="1"/>
      <c r="D101" s="1"/>
      <c r="E101" s="3" t="e">
        <f t="shared" si="15"/>
        <v>#DIV/0!</v>
      </c>
      <c r="F101" s="1"/>
      <c r="G101" s="1"/>
      <c r="H101" s="1">
        <f t="shared" si="16"/>
        <v>0</v>
      </c>
      <c r="I101" s="1"/>
      <c r="J101" s="1"/>
      <c r="K101" s="1"/>
      <c r="L101" s="1">
        <f t="shared" si="12"/>
        <v>0</v>
      </c>
      <c r="M101" s="1">
        <f t="shared" si="13"/>
        <v>0</v>
      </c>
      <c r="N101" s="1"/>
      <c r="O101" s="1">
        <f t="shared" si="17"/>
        <v>0</v>
      </c>
    </row>
    <row r="102" spans="1:15" ht="15.75" x14ac:dyDescent="0.25">
      <c r="A102" s="1"/>
      <c r="B102" s="1"/>
      <c r="C102" s="1"/>
      <c r="D102" s="1"/>
      <c r="E102" s="3" t="e">
        <f t="shared" si="15"/>
        <v>#DIV/0!</v>
      </c>
      <c r="F102" s="1"/>
      <c r="G102" s="1"/>
      <c r="H102" s="1">
        <f t="shared" si="16"/>
        <v>0</v>
      </c>
      <c r="I102" s="1"/>
      <c r="J102" s="1"/>
      <c r="K102" s="1"/>
      <c r="L102" s="1">
        <f t="shared" si="12"/>
        <v>0</v>
      </c>
      <c r="M102" s="1">
        <f t="shared" si="13"/>
        <v>0</v>
      </c>
      <c r="N102" s="1"/>
      <c r="O102" s="1">
        <f t="shared" si="17"/>
        <v>0</v>
      </c>
    </row>
  </sheetData>
  <sortState xmlns:xlrd2="http://schemas.microsoft.com/office/spreadsheetml/2017/richdata2" ref="A3:O102">
    <sortCondition ref="A8:A102"/>
  </sortState>
  <mergeCells count="1">
    <mergeCell ref="A1:O1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42DB0-3B02-4426-83C3-2128193B96BE}">
  <dimension ref="A1:O96"/>
  <sheetViews>
    <sheetView workbookViewId="0">
      <selection activeCell="A67" sqref="A67:P100"/>
    </sheetView>
  </sheetViews>
  <sheetFormatPr defaultRowHeight="15" x14ac:dyDescent="0.25"/>
  <cols>
    <col min="1" max="1" width="36.14062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6" t="s">
        <v>3</v>
      </c>
      <c r="F2" s="1" t="s">
        <v>10</v>
      </c>
      <c r="G2" s="1" t="s">
        <v>11</v>
      </c>
      <c r="H2" s="8" t="s">
        <v>12</v>
      </c>
      <c r="I2" s="1" t="s">
        <v>5</v>
      </c>
      <c r="J2" s="1" t="s">
        <v>6</v>
      </c>
      <c r="K2" s="1" t="s">
        <v>7</v>
      </c>
      <c r="L2" s="1" t="s">
        <v>27</v>
      </c>
      <c r="M2" s="1" t="s">
        <v>28</v>
      </c>
      <c r="N2" s="1" t="s">
        <v>9</v>
      </c>
      <c r="O2" s="1" t="s">
        <v>29</v>
      </c>
    </row>
    <row r="3" spans="1:15" x14ac:dyDescent="0.25">
      <c r="A3" s="7"/>
      <c r="B3" s="7"/>
      <c r="C3" s="7"/>
      <c r="D3" s="7"/>
      <c r="E3" s="10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7"/>
      <c r="B4" s="7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7"/>
      <c r="B5" s="7"/>
      <c r="C5" s="7"/>
      <c r="D5" s="7"/>
      <c r="E5" s="10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7"/>
      <c r="B6" s="7"/>
      <c r="C6" s="7"/>
      <c r="D6" s="7"/>
      <c r="E6" s="10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7"/>
      <c r="B7" s="7"/>
      <c r="C7" s="7"/>
      <c r="D7" s="7"/>
      <c r="E7" s="10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25">
      <c r="A8" s="7"/>
      <c r="B8" s="7"/>
      <c r="C8" s="7"/>
      <c r="D8" s="7"/>
      <c r="E8" s="10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7"/>
      <c r="B9" s="7"/>
      <c r="C9" s="7"/>
      <c r="D9" s="7"/>
      <c r="E9" s="10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7"/>
      <c r="C10" s="7"/>
      <c r="D10" s="7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7"/>
      <c r="B11" s="7"/>
      <c r="C11" s="7"/>
      <c r="D11" s="7"/>
      <c r="E11" s="10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7"/>
      <c r="B12" s="7"/>
      <c r="C12" s="7"/>
      <c r="D12" s="7"/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7"/>
      <c r="B13" s="7"/>
      <c r="C13" s="7"/>
      <c r="D13" s="7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7"/>
      <c r="B14" s="7"/>
      <c r="C14" s="7"/>
      <c r="D14" s="7"/>
      <c r="E14" s="10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7"/>
      <c r="B15" s="7"/>
      <c r="C15" s="7"/>
      <c r="D15" s="7"/>
      <c r="E15" s="10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7"/>
      <c r="B16" s="7"/>
      <c r="C16" s="7"/>
      <c r="D16" s="7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7"/>
      <c r="B17" s="7"/>
      <c r="C17" s="7"/>
      <c r="D17" s="7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7"/>
      <c r="B18" s="7"/>
      <c r="C18" s="7"/>
      <c r="D18" s="7"/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7"/>
      <c r="B19" s="7"/>
      <c r="C19" s="7"/>
      <c r="D19" s="7"/>
      <c r="E19" s="10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7"/>
      <c r="B21" s="7"/>
      <c r="C21" s="7"/>
      <c r="D21" s="7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8.75" x14ac:dyDescent="0.3">
      <c r="A22" s="12" t="s">
        <v>21</v>
      </c>
      <c r="B22" s="7"/>
      <c r="C22" s="7"/>
      <c r="D22" s="7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/>
      <c r="B23" s="7"/>
      <c r="C23" s="7"/>
      <c r="D23" s="7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7"/>
      <c r="B24" s="7"/>
      <c r="C24" s="7"/>
      <c r="D24" s="7"/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7"/>
      <c r="B25" s="7"/>
      <c r="C25" s="7"/>
      <c r="D25" s="7"/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7"/>
      <c r="B26" s="7"/>
      <c r="C26" s="7"/>
      <c r="D26" s="7"/>
      <c r="E26" s="10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7"/>
      <c r="B27" s="7"/>
      <c r="C27" s="7"/>
      <c r="D27" s="7"/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5">
      <c r="A28" s="7"/>
      <c r="B28" s="7"/>
      <c r="C28" s="7"/>
      <c r="D28" s="7"/>
      <c r="E28" s="10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5">
      <c r="A29" s="7"/>
      <c r="B29" s="7"/>
      <c r="C29" s="7"/>
      <c r="D29" s="7"/>
      <c r="E29" s="10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A30" s="7"/>
      <c r="B30" s="7"/>
      <c r="C30" s="7"/>
      <c r="D30" s="7"/>
      <c r="E30" s="10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5">
      <c r="A31" s="7"/>
      <c r="B31" s="7"/>
      <c r="C31" s="7"/>
      <c r="D31" s="7"/>
      <c r="E31" s="10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7"/>
      <c r="B32" s="7"/>
      <c r="C32" s="7"/>
      <c r="D32" s="7"/>
      <c r="E32" s="10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7"/>
      <c r="B33" s="7"/>
      <c r="C33" s="7"/>
      <c r="D33" s="7"/>
      <c r="E33" s="10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7"/>
      <c r="B34" s="7"/>
      <c r="C34" s="7"/>
      <c r="D34" s="7"/>
      <c r="E34" s="10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/>
      <c r="B35" s="7"/>
      <c r="C35" s="7"/>
      <c r="D35" s="7"/>
      <c r="E35" s="10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7"/>
      <c r="B36" s="7"/>
      <c r="C36" s="7"/>
      <c r="D36" s="7"/>
      <c r="E36" s="10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5">
      <c r="A37" s="7"/>
      <c r="B37" s="7"/>
      <c r="C37" s="7"/>
      <c r="D37" s="7"/>
      <c r="E37" s="10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7"/>
      <c r="B38" s="7"/>
      <c r="C38" s="7"/>
      <c r="D38" s="7"/>
      <c r="E38" s="10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5">
      <c r="A39" s="7"/>
      <c r="B39" s="7"/>
      <c r="C39" s="7"/>
      <c r="D39" s="7"/>
      <c r="E39" s="10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7"/>
      <c r="B40" s="7"/>
      <c r="C40" s="7"/>
      <c r="D40" s="7"/>
      <c r="E40" s="10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7"/>
      <c r="B41" s="7"/>
      <c r="C41" s="7"/>
      <c r="D41" s="7"/>
      <c r="E41" s="10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x14ac:dyDescent="0.25">
      <c r="A42" s="7"/>
      <c r="B42" s="7"/>
      <c r="C42" s="7"/>
      <c r="D42" s="7"/>
      <c r="E42" s="10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x14ac:dyDescent="0.25">
      <c r="E43" s="10"/>
      <c r="H43" s="7"/>
      <c r="L43" s="7"/>
      <c r="M43" s="7"/>
      <c r="N43" s="7"/>
      <c r="O43" s="7"/>
    </row>
    <row r="44" spans="1:15" ht="18.75" x14ac:dyDescent="0.3">
      <c r="A44" s="12" t="s">
        <v>22</v>
      </c>
      <c r="E44" s="10"/>
      <c r="H44" s="7"/>
      <c r="L44" s="7"/>
      <c r="M44" s="7"/>
      <c r="N44" s="7"/>
      <c r="O44" s="7"/>
    </row>
    <row r="45" spans="1:15" x14ac:dyDescent="0.25">
      <c r="A45" s="7"/>
      <c r="B45" s="7"/>
      <c r="C45" s="7"/>
      <c r="D45" s="7"/>
      <c r="E45" s="10"/>
      <c r="H45" s="7"/>
      <c r="L45" s="7"/>
      <c r="M45" s="7"/>
      <c r="N45" s="7"/>
      <c r="O45" s="7"/>
    </row>
    <row r="46" spans="1:15" x14ac:dyDescent="0.25">
      <c r="A46" s="7"/>
      <c r="B46" s="7"/>
      <c r="C46" s="7"/>
      <c r="D46" s="7"/>
      <c r="E46" s="10"/>
      <c r="H46" s="7"/>
      <c r="L46" s="7"/>
      <c r="M46" s="7"/>
      <c r="N46" s="7"/>
      <c r="O46" s="7"/>
    </row>
    <row r="47" spans="1:15" x14ac:dyDescent="0.25">
      <c r="A47" s="7"/>
      <c r="B47" s="7"/>
      <c r="C47" s="7"/>
      <c r="D47" s="7"/>
      <c r="E47" s="10"/>
      <c r="H47" s="7"/>
      <c r="L47" s="7"/>
      <c r="M47" s="7"/>
      <c r="N47" s="7"/>
      <c r="O47" s="7"/>
    </row>
    <row r="48" spans="1:15" x14ac:dyDescent="0.25">
      <c r="A48" s="7"/>
      <c r="B48" s="7"/>
      <c r="C48" s="7"/>
      <c r="D48" s="7"/>
      <c r="E48" s="10"/>
      <c r="H48" s="7"/>
      <c r="L48" s="7"/>
      <c r="M48" s="7"/>
      <c r="N48" s="7"/>
      <c r="O48" s="7"/>
    </row>
    <row r="49" spans="1:15" x14ac:dyDescent="0.25">
      <c r="A49" s="7"/>
      <c r="B49" s="7"/>
      <c r="C49" s="7"/>
      <c r="D49" s="7"/>
      <c r="E49" s="10"/>
      <c r="H49" s="7"/>
      <c r="L49" s="7"/>
      <c r="M49" s="7"/>
      <c r="N49" s="7"/>
      <c r="O49" s="7"/>
    </row>
    <row r="50" spans="1:15" x14ac:dyDescent="0.25">
      <c r="A50" s="7"/>
      <c r="B50" s="7"/>
      <c r="C50" s="7"/>
      <c r="D50" s="7"/>
      <c r="E50" s="10"/>
      <c r="H50" s="7"/>
      <c r="L50" s="7"/>
      <c r="M50" s="7"/>
      <c r="N50" s="7"/>
      <c r="O50" s="7"/>
    </row>
    <row r="51" spans="1:15" x14ac:dyDescent="0.25">
      <c r="A51" s="7"/>
      <c r="B51" s="7"/>
      <c r="C51" s="7"/>
      <c r="D51" s="7"/>
      <c r="E51" s="10"/>
      <c r="H51" s="7"/>
      <c r="L51" s="7"/>
      <c r="M51" s="7"/>
      <c r="N51" s="7"/>
      <c r="O51" s="7"/>
    </row>
    <row r="52" spans="1:15" x14ac:dyDescent="0.25">
      <c r="A52" s="7"/>
      <c r="B52" s="7"/>
      <c r="C52" s="7"/>
      <c r="D52" s="7"/>
      <c r="E52" s="10"/>
      <c r="H52" s="7"/>
      <c r="L52" s="7"/>
      <c r="M52" s="7"/>
      <c r="N52" s="7"/>
      <c r="O52" s="7"/>
    </row>
    <row r="53" spans="1:15" x14ac:dyDescent="0.25">
      <c r="A53" s="7"/>
      <c r="B53" s="7"/>
      <c r="C53" s="7"/>
      <c r="E53" s="10"/>
      <c r="H53" s="7"/>
      <c r="L53" s="7"/>
      <c r="M53" s="7"/>
      <c r="N53" s="7"/>
      <c r="O53" s="7"/>
    </row>
    <row r="54" spans="1:15" x14ac:dyDescent="0.25">
      <c r="A54" s="7"/>
      <c r="B54" s="7"/>
      <c r="C54" s="7"/>
      <c r="E54" s="10"/>
      <c r="H54" s="7"/>
      <c r="L54" s="7"/>
      <c r="M54" s="7"/>
      <c r="N54" s="7"/>
      <c r="O54" s="7"/>
    </row>
    <row r="55" spans="1:15" x14ac:dyDescent="0.25">
      <c r="A55" s="7"/>
      <c r="C55" s="7"/>
      <c r="E55" s="10"/>
      <c r="H55" s="7"/>
      <c r="L55" s="7"/>
      <c r="M55" s="7"/>
      <c r="N55" s="7"/>
      <c r="O55" s="7"/>
    </row>
    <row r="56" spans="1:15" x14ac:dyDescent="0.25">
      <c r="A56" s="7"/>
      <c r="B56" s="7"/>
      <c r="C56" s="7"/>
      <c r="E56" s="10"/>
      <c r="H56" s="7"/>
      <c r="L56" s="7"/>
      <c r="M56" s="7"/>
      <c r="N56" s="7"/>
      <c r="O56" s="7"/>
    </row>
    <row r="57" spans="1:15" x14ac:dyDescent="0.25">
      <c r="A57" s="7"/>
      <c r="C57" s="7"/>
      <c r="E57" s="10"/>
      <c r="H57" s="7"/>
      <c r="L57" s="7"/>
      <c r="M57" s="7"/>
      <c r="N57" s="7"/>
      <c r="O57" s="7"/>
    </row>
    <row r="58" spans="1:15" x14ac:dyDescent="0.25">
      <c r="A58" s="7"/>
      <c r="C58" s="7"/>
      <c r="E58" s="10"/>
      <c r="H58" s="7"/>
      <c r="L58" s="7"/>
      <c r="M58" s="7"/>
      <c r="N58" s="7"/>
      <c r="O58" s="7"/>
    </row>
    <row r="59" spans="1:15" x14ac:dyDescent="0.25">
      <c r="A59" s="7"/>
      <c r="C59" s="7"/>
      <c r="E59" s="10"/>
      <c r="H59" s="7"/>
      <c r="L59" s="7"/>
      <c r="M59" s="7"/>
      <c r="N59" s="7"/>
      <c r="O59" s="7"/>
    </row>
    <row r="60" spans="1:15" x14ac:dyDescent="0.25">
      <c r="A60" s="7"/>
      <c r="C60" s="7"/>
      <c r="E60" s="10"/>
      <c r="H60" s="7"/>
      <c r="L60" s="7"/>
      <c r="M60" s="7"/>
      <c r="N60" s="7"/>
      <c r="O60" s="7"/>
    </row>
    <row r="61" spans="1:15" x14ac:dyDescent="0.25">
      <c r="A61" s="7"/>
      <c r="C61" s="7"/>
      <c r="E61" s="10"/>
      <c r="H61" s="7"/>
      <c r="L61" s="7"/>
      <c r="M61" s="7"/>
      <c r="N61" s="7"/>
      <c r="O61" s="7"/>
    </row>
    <row r="62" spans="1:15" x14ac:dyDescent="0.25">
      <c r="A62" s="7"/>
      <c r="C62" s="7"/>
      <c r="E62" s="10"/>
      <c r="H62" s="7"/>
      <c r="L62" s="7"/>
      <c r="M62" s="7"/>
      <c r="N62" s="7"/>
      <c r="O62" s="7"/>
    </row>
    <row r="63" spans="1:15" x14ac:dyDescent="0.25">
      <c r="A63" s="7"/>
      <c r="C63" s="7"/>
      <c r="E63" s="10"/>
      <c r="H63" s="7"/>
      <c r="L63" s="7"/>
      <c r="M63" s="7"/>
      <c r="N63" s="7"/>
      <c r="O63" s="7"/>
    </row>
    <row r="64" spans="1:15" x14ac:dyDescent="0.25">
      <c r="E64" s="10"/>
      <c r="H64" s="7"/>
      <c r="L64" s="7"/>
      <c r="M64" s="7"/>
      <c r="N64" s="7"/>
      <c r="O64" s="7"/>
    </row>
    <row r="65" spans="1:15" x14ac:dyDescent="0.25">
      <c r="E65" s="10"/>
      <c r="H65" s="7"/>
      <c r="L65" s="7"/>
      <c r="M65" s="7"/>
      <c r="N65" s="7"/>
      <c r="O65" s="7"/>
    </row>
    <row r="66" spans="1:15" ht="18.75" x14ac:dyDescent="0.3">
      <c r="A66" s="12" t="s">
        <v>18</v>
      </c>
      <c r="B66" s="7"/>
      <c r="C66" s="7"/>
      <c r="D66" s="7"/>
      <c r="E66" s="10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x14ac:dyDescent="0.25">
      <c r="A67" s="7"/>
      <c r="B67" s="7"/>
      <c r="C67" s="7"/>
      <c r="D67" s="7"/>
      <c r="E67" s="10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x14ac:dyDescent="0.25">
      <c r="A68" s="7"/>
      <c r="B68" s="7"/>
      <c r="C68" s="7"/>
      <c r="D68" s="7"/>
      <c r="E68" s="10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x14ac:dyDescent="0.25">
      <c r="A69" s="7"/>
      <c r="B69" s="7"/>
      <c r="C69" s="7"/>
      <c r="D69" s="7"/>
      <c r="E69" s="10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x14ac:dyDescent="0.25">
      <c r="A70" s="7"/>
      <c r="B70" s="7"/>
      <c r="C70" s="7"/>
      <c r="D70" s="7"/>
      <c r="E70" s="10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x14ac:dyDescent="0.25">
      <c r="A71" s="7"/>
      <c r="B71" s="7"/>
      <c r="C71" s="7"/>
      <c r="D71" s="7"/>
      <c r="E71" s="10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x14ac:dyDescent="0.25">
      <c r="A72" s="7"/>
      <c r="B72" s="7"/>
      <c r="C72" s="7"/>
      <c r="D72" s="7"/>
      <c r="E72" s="10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x14ac:dyDescent="0.25">
      <c r="A73" s="7"/>
      <c r="B73" s="7"/>
      <c r="C73" s="7"/>
      <c r="D73" s="7"/>
      <c r="E73" s="10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x14ac:dyDescent="0.25">
      <c r="A74" s="7"/>
      <c r="B74" s="7"/>
      <c r="C74" s="7"/>
      <c r="D74" s="7"/>
      <c r="E74" s="10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7"/>
      <c r="B75" s="7"/>
      <c r="C75" s="7"/>
      <c r="D75" s="7"/>
      <c r="E75" s="10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.75" x14ac:dyDescent="0.25">
      <c r="A76" s="1"/>
      <c r="B76" s="7"/>
      <c r="C76" s="9"/>
      <c r="D76" s="9"/>
      <c r="E76" s="10"/>
      <c r="F76" s="7"/>
      <c r="G76" s="7"/>
      <c r="H76" s="7"/>
      <c r="L76" s="7"/>
      <c r="M76" s="7"/>
      <c r="N76" s="7"/>
      <c r="O76" s="7"/>
    </row>
    <row r="77" spans="1:15" x14ac:dyDescent="0.25">
      <c r="A77" s="8"/>
      <c r="B77" s="7"/>
      <c r="C77" s="7"/>
      <c r="D77" s="7"/>
      <c r="E77" s="10"/>
      <c r="F77" s="7"/>
      <c r="G77" s="7"/>
      <c r="H77" s="7"/>
      <c r="I77" s="11"/>
      <c r="J77" s="11"/>
      <c r="K77" s="11"/>
      <c r="L77" s="7"/>
      <c r="M77" s="7"/>
      <c r="N77" s="7"/>
      <c r="O77" s="7"/>
    </row>
    <row r="78" spans="1:15" x14ac:dyDescent="0.25">
      <c r="A78" s="8"/>
      <c r="B78" s="7"/>
      <c r="C78" s="7"/>
      <c r="D78" s="7"/>
      <c r="E78" s="10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x14ac:dyDescent="0.25">
      <c r="A79" s="8"/>
      <c r="B79" s="7"/>
      <c r="C79" s="7"/>
      <c r="D79" s="7"/>
      <c r="E79" s="10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x14ac:dyDescent="0.25">
      <c r="A80" s="8"/>
      <c r="B80" s="7"/>
      <c r="C80" s="7"/>
      <c r="D80" s="7"/>
      <c r="E80" s="10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x14ac:dyDescent="0.25">
      <c r="A81" s="8"/>
      <c r="B81" s="7"/>
      <c r="C81" s="7"/>
      <c r="D81" s="7"/>
      <c r="E81" s="10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x14ac:dyDescent="0.25">
      <c r="A82" s="7"/>
      <c r="B82" s="7"/>
      <c r="C82" s="7"/>
      <c r="D82" s="7"/>
      <c r="E82" s="10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x14ac:dyDescent="0.25">
      <c r="A83" s="7"/>
      <c r="B83" s="7"/>
      <c r="C83" s="7"/>
      <c r="D83" s="7"/>
      <c r="E83" s="10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x14ac:dyDescent="0.25">
      <c r="A84" s="7"/>
      <c r="B84" s="7"/>
      <c r="C84" s="7"/>
      <c r="D84" s="7"/>
      <c r="E84" s="10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x14ac:dyDescent="0.25">
      <c r="A85" s="7"/>
      <c r="B85" s="7"/>
      <c r="C85" s="7"/>
      <c r="D85" s="7"/>
      <c r="E85" s="10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x14ac:dyDescent="0.25">
      <c r="A86" s="7"/>
      <c r="B86" s="7"/>
      <c r="C86" s="7"/>
      <c r="D86" s="7"/>
      <c r="E86" s="10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10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10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10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10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10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s="7"/>
      <c r="B92" s="7"/>
      <c r="C92" s="7"/>
      <c r="D92" s="7"/>
      <c r="E92" s="10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x14ac:dyDescent="0.25">
      <c r="E93" s="10"/>
      <c r="L93" s="7"/>
      <c r="M93" s="7"/>
    </row>
    <row r="94" spans="1:15" x14ac:dyDescent="0.25">
      <c r="E94" s="10"/>
      <c r="L94" s="7"/>
      <c r="M94" s="7"/>
    </row>
    <row r="95" spans="1:15" x14ac:dyDescent="0.25">
      <c r="E95" s="10"/>
      <c r="L95" s="7"/>
      <c r="M95" s="7"/>
    </row>
    <row r="96" spans="1:15" x14ac:dyDescent="0.25">
      <c r="E96" s="10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2"/>
  <sheetViews>
    <sheetView workbookViewId="0">
      <selection activeCell="N3" sqref="N3:N6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/>
      <c r="B3" s="4"/>
      <c r="C3" s="4"/>
      <c r="D3" s="4"/>
      <c r="E3" s="3" t="e">
        <f t="shared" ref="E3:E6" si="0">(B3)/(B3+C3+D3)</f>
        <v>#DIV/0!</v>
      </c>
      <c r="F3" s="4"/>
      <c r="G3" s="4"/>
      <c r="H3" s="1">
        <f t="shared" ref="H3:H6" si="1">F3-G3</f>
        <v>0</v>
      </c>
      <c r="I3" s="4"/>
      <c r="J3" s="4"/>
      <c r="K3" s="4"/>
      <c r="L3" s="1">
        <f t="shared" ref="L3:L6" si="2">B3*10</f>
        <v>0</v>
      </c>
      <c r="M3" s="1">
        <f t="shared" ref="M3:M6" si="3">D3*5</f>
        <v>0</v>
      </c>
      <c r="N3" s="4"/>
      <c r="O3" s="1">
        <f t="shared" ref="O3:O6" si="4">SUM(I3:N3)</f>
        <v>0</v>
      </c>
    </row>
    <row r="4" spans="1:15" ht="15.75" x14ac:dyDescent="0.25">
      <c r="A4" s="1"/>
      <c r="B4" s="1"/>
      <c r="C4" s="1"/>
      <c r="D4" s="1"/>
      <c r="E4" s="3" t="e">
        <f t="shared" si="0"/>
        <v>#DIV/0!</v>
      </c>
      <c r="F4" s="1"/>
      <c r="G4" s="1"/>
      <c r="H4" s="1">
        <f t="shared" si="1"/>
        <v>0</v>
      </c>
      <c r="I4" s="1"/>
      <c r="J4" s="1"/>
      <c r="K4" s="1"/>
      <c r="L4" s="1">
        <f t="shared" si="2"/>
        <v>0</v>
      </c>
      <c r="M4" s="1">
        <f t="shared" si="3"/>
        <v>0</v>
      </c>
      <c r="N4" s="1"/>
      <c r="O4" s="1">
        <f t="shared" si="4"/>
        <v>0</v>
      </c>
    </row>
    <row r="5" spans="1:15" ht="15.75" x14ac:dyDescent="0.25">
      <c r="A5" s="1"/>
      <c r="B5" s="1"/>
      <c r="C5" s="1"/>
      <c r="D5" s="1"/>
      <c r="E5" s="3" t="e">
        <f t="shared" si="0"/>
        <v>#DIV/0!</v>
      </c>
      <c r="F5" s="1"/>
      <c r="G5" s="1"/>
      <c r="H5" s="1">
        <f t="shared" si="1"/>
        <v>0</v>
      </c>
      <c r="I5" s="1"/>
      <c r="J5" s="1"/>
      <c r="K5" s="1"/>
      <c r="L5" s="1">
        <f t="shared" si="2"/>
        <v>0</v>
      </c>
      <c r="M5" s="1">
        <f t="shared" si="3"/>
        <v>0</v>
      </c>
      <c r="N5" s="1"/>
      <c r="O5" s="1">
        <f t="shared" si="4"/>
        <v>0</v>
      </c>
    </row>
    <row r="6" spans="1:15" ht="15.75" x14ac:dyDescent="0.25">
      <c r="A6" s="1"/>
      <c r="B6" s="1"/>
      <c r="C6" s="1"/>
      <c r="D6" s="1"/>
      <c r="E6" s="3" t="e">
        <f t="shared" si="0"/>
        <v>#DIV/0!</v>
      </c>
      <c r="F6" s="1"/>
      <c r="G6" s="1"/>
      <c r="H6" s="1">
        <f t="shared" si="1"/>
        <v>0</v>
      </c>
      <c r="I6" s="1"/>
      <c r="J6" s="1"/>
      <c r="K6" s="1"/>
      <c r="L6" s="1">
        <f t="shared" si="2"/>
        <v>0</v>
      </c>
      <c r="M6" s="1">
        <f t="shared" si="3"/>
        <v>0</v>
      </c>
      <c r="N6" s="1"/>
      <c r="O6" s="1">
        <f t="shared" si="4"/>
        <v>0</v>
      </c>
    </row>
    <row r="7" spans="1:15" ht="15.75" x14ac:dyDescent="0.25">
      <c r="A7" s="1"/>
      <c r="B7" s="1"/>
      <c r="C7" s="1"/>
      <c r="D7" s="1"/>
      <c r="E7" s="3" t="e">
        <f t="shared" ref="E7:E77" si="5">(B7)/(B7+C7+D7)</f>
        <v>#DIV/0!</v>
      </c>
      <c r="F7" s="1"/>
      <c r="G7" s="1"/>
      <c r="H7" s="1">
        <f t="shared" ref="H7:H78" si="6">F7-G7</f>
        <v>0</v>
      </c>
      <c r="I7" s="1"/>
      <c r="J7" s="1"/>
      <c r="K7" s="1"/>
      <c r="L7" s="1">
        <f t="shared" ref="L7:L78" si="7">B7*10</f>
        <v>0</v>
      </c>
      <c r="M7" s="1">
        <f t="shared" ref="M7:M77" si="8">D7*5</f>
        <v>0</v>
      </c>
      <c r="N7" s="1"/>
      <c r="O7" s="1">
        <f t="shared" ref="O7:O77" si="9">SUM(I7:N7)</f>
        <v>0</v>
      </c>
    </row>
    <row r="8" spans="1:15" ht="15.75" x14ac:dyDescent="0.25">
      <c r="A8" s="1"/>
      <c r="B8" s="1"/>
      <c r="C8" s="1"/>
      <c r="D8" s="1"/>
      <c r="E8" s="3" t="e">
        <f t="shared" si="5"/>
        <v>#DIV/0!</v>
      </c>
      <c r="F8" s="1"/>
      <c r="G8" s="1"/>
      <c r="H8" s="1">
        <f t="shared" si="6"/>
        <v>0</v>
      </c>
      <c r="I8" s="1"/>
      <c r="J8" s="1"/>
      <c r="K8" s="1"/>
      <c r="L8" s="1">
        <f t="shared" si="7"/>
        <v>0</v>
      </c>
      <c r="M8" s="1">
        <f t="shared" si="8"/>
        <v>0</v>
      </c>
      <c r="N8" s="1"/>
      <c r="O8" s="1">
        <f t="shared" si="9"/>
        <v>0</v>
      </c>
    </row>
    <row r="9" spans="1:15" ht="15.75" x14ac:dyDescent="0.25">
      <c r="A9" s="1"/>
      <c r="B9" s="1"/>
      <c r="C9" s="1"/>
      <c r="D9" s="1"/>
      <c r="E9" s="3" t="e">
        <f t="shared" si="5"/>
        <v>#DIV/0!</v>
      </c>
      <c r="F9" s="1"/>
      <c r="G9" s="1"/>
      <c r="H9" s="1">
        <f t="shared" si="6"/>
        <v>0</v>
      </c>
      <c r="I9" s="1"/>
      <c r="J9" s="1"/>
      <c r="K9" s="1"/>
      <c r="L9" s="1">
        <f t="shared" si="7"/>
        <v>0</v>
      </c>
      <c r="M9" s="1">
        <f t="shared" si="8"/>
        <v>0</v>
      </c>
      <c r="N9" s="1"/>
      <c r="O9" s="1">
        <f t="shared" si="9"/>
        <v>0</v>
      </c>
    </row>
    <row r="10" spans="1:15" ht="15.75" x14ac:dyDescent="0.25">
      <c r="A10" s="1"/>
      <c r="B10" s="1"/>
      <c r="C10" s="1"/>
      <c r="D10" s="1"/>
      <c r="E10" s="3" t="e">
        <f t="shared" si="5"/>
        <v>#DIV/0!</v>
      </c>
      <c r="F10" s="1"/>
      <c r="G10" s="1"/>
      <c r="H10" s="1">
        <f t="shared" si="6"/>
        <v>0</v>
      </c>
      <c r="I10" s="1"/>
      <c r="J10" s="1"/>
      <c r="K10" s="1"/>
      <c r="L10" s="1">
        <f t="shared" si="7"/>
        <v>0</v>
      </c>
      <c r="M10" s="1">
        <f t="shared" si="8"/>
        <v>0</v>
      </c>
      <c r="N10" s="1"/>
      <c r="O10" s="1">
        <f t="shared" si="9"/>
        <v>0</v>
      </c>
    </row>
    <row r="11" spans="1:15" ht="15.75" x14ac:dyDescent="0.25">
      <c r="A11" s="1"/>
      <c r="B11" s="1"/>
      <c r="C11" s="1"/>
      <c r="D11" s="1"/>
      <c r="E11" s="3" t="e">
        <f t="shared" si="5"/>
        <v>#DIV/0!</v>
      </c>
      <c r="F11" s="1"/>
      <c r="G11" s="1"/>
      <c r="H11" s="1">
        <f t="shared" si="6"/>
        <v>0</v>
      </c>
      <c r="I11" s="1"/>
      <c r="J11" s="1"/>
      <c r="K11" s="1"/>
      <c r="L11" s="1">
        <f t="shared" si="7"/>
        <v>0</v>
      </c>
      <c r="M11" s="1">
        <f t="shared" si="8"/>
        <v>0</v>
      </c>
      <c r="N11" s="1"/>
      <c r="O11" s="1">
        <f t="shared" si="9"/>
        <v>0</v>
      </c>
    </row>
    <row r="12" spans="1:15" ht="15.75" x14ac:dyDescent="0.25">
      <c r="A12" s="1"/>
      <c r="B12" s="1"/>
      <c r="C12" s="1"/>
      <c r="D12" s="1"/>
      <c r="E12" s="3" t="e">
        <f t="shared" si="5"/>
        <v>#DIV/0!</v>
      </c>
      <c r="F12" s="1"/>
      <c r="G12" s="1"/>
      <c r="H12" s="1">
        <f t="shared" si="6"/>
        <v>0</v>
      </c>
      <c r="I12" s="1"/>
      <c r="J12" s="1"/>
      <c r="K12" s="1"/>
      <c r="L12" s="1">
        <f t="shared" si="7"/>
        <v>0</v>
      </c>
      <c r="M12" s="1">
        <f t="shared" si="8"/>
        <v>0</v>
      </c>
      <c r="N12" s="1"/>
      <c r="O12" s="1">
        <f t="shared" si="9"/>
        <v>0</v>
      </c>
    </row>
    <row r="13" spans="1:15" ht="15.75" x14ac:dyDescent="0.25">
      <c r="A13" s="1"/>
      <c r="B13" s="1"/>
      <c r="C13" s="1"/>
      <c r="D13" s="1"/>
      <c r="E13" s="3" t="e">
        <f t="shared" si="5"/>
        <v>#DIV/0!</v>
      </c>
      <c r="F13" s="1"/>
      <c r="G13" s="1"/>
      <c r="H13" s="1">
        <f t="shared" si="6"/>
        <v>0</v>
      </c>
      <c r="I13" s="1"/>
      <c r="J13" s="1"/>
      <c r="K13" s="1"/>
      <c r="L13" s="1">
        <f t="shared" si="7"/>
        <v>0</v>
      </c>
      <c r="M13" s="1">
        <f t="shared" si="8"/>
        <v>0</v>
      </c>
      <c r="N13" s="1"/>
      <c r="O13" s="1">
        <f t="shared" si="9"/>
        <v>0</v>
      </c>
    </row>
    <row r="14" spans="1:15" ht="15.75" x14ac:dyDescent="0.25">
      <c r="A14" s="1"/>
      <c r="B14" s="1"/>
      <c r="C14" s="1"/>
      <c r="D14" s="1"/>
      <c r="E14" s="3" t="e">
        <f t="shared" si="5"/>
        <v>#DIV/0!</v>
      </c>
      <c r="F14" s="1"/>
      <c r="G14" s="1"/>
      <c r="H14" s="1">
        <f t="shared" si="6"/>
        <v>0</v>
      </c>
      <c r="I14" s="1"/>
      <c r="J14" s="1"/>
      <c r="K14" s="1"/>
      <c r="L14" s="1">
        <f t="shared" si="7"/>
        <v>0</v>
      </c>
      <c r="M14" s="1">
        <f t="shared" si="8"/>
        <v>0</v>
      </c>
      <c r="N14" s="1"/>
      <c r="O14" s="1">
        <f t="shared" si="9"/>
        <v>0</v>
      </c>
    </row>
    <row r="15" spans="1:15" ht="15.75" x14ac:dyDescent="0.25">
      <c r="A15" s="1"/>
      <c r="B15" s="1"/>
      <c r="C15" s="1"/>
      <c r="D15" s="1"/>
      <c r="E15" s="3" t="e">
        <f t="shared" si="5"/>
        <v>#DIV/0!</v>
      </c>
      <c r="F15" s="1"/>
      <c r="G15" s="1"/>
      <c r="H15" s="1">
        <f t="shared" si="6"/>
        <v>0</v>
      </c>
      <c r="I15" s="1"/>
      <c r="J15" s="1"/>
      <c r="K15" s="1"/>
      <c r="L15" s="1">
        <f t="shared" si="7"/>
        <v>0</v>
      </c>
      <c r="M15" s="1">
        <f t="shared" si="8"/>
        <v>0</v>
      </c>
      <c r="N15" s="1"/>
      <c r="O15" s="1">
        <f t="shared" si="9"/>
        <v>0</v>
      </c>
    </row>
    <row r="16" spans="1:15" ht="15.75" x14ac:dyDescent="0.25">
      <c r="A16" s="1"/>
      <c r="B16" s="1"/>
      <c r="C16" s="1"/>
      <c r="D16" s="1"/>
      <c r="E16" s="3" t="e">
        <f t="shared" si="5"/>
        <v>#DIV/0!</v>
      </c>
      <c r="F16" s="1"/>
      <c r="G16" s="1"/>
      <c r="H16" s="1">
        <f t="shared" si="6"/>
        <v>0</v>
      </c>
      <c r="I16" s="1"/>
      <c r="J16" s="1"/>
      <c r="K16" s="1"/>
      <c r="L16" s="1">
        <f t="shared" si="7"/>
        <v>0</v>
      </c>
      <c r="M16" s="1">
        <f t="shared" si="8"/>
        <v>0</v>
      </c>
      <c r="N16" s="1"/>
      <c r="O16" s="1">
        <f t="shared" si="9"/>
        <v>0</v>
      </c>
    </row>
    <row r="17" spans="1:15" ht="15.75" x14ac:dyDescent="0.25">
      <c r="A17" s="1"/>
      <c r="B17" s="1"/>
      <c r="C17" s="1"/>
      <c r="D17" s="1"/>
      <c r="E17" s="3" t="e">
        <f t="shared" si="5"/>
        <v>#DIV/0!</v>
      </c>
      <c r="F17" s="1"/>
      <c r="G17" s="1"/>
      <c r="H17" s="1">
        <f t="shared" si="6"/>
        <v>0</v>
      </c>
      <c r="I17" s="1"/>
      <c r="J17" s="1"/>
      <c r="K17" s="1"/>
      <c r="L17" s="1">
        <f t="shared" si="7"/>
        <v>0</v>
      </c>
      <c r="M17" s="1">
        <f t="shared" si="8"/>
        <v>0</v>
      </c>
      <c r="N17" s="1"/>
      <c r="O17" s="1">
        <f t="shared" si="9"/>
        <v>0</v>
      </c>
    </row>
    <row r="18" spans="1:15" ht="15.75" x14ac:dyDescent="0.25">
      <c r="A18" s="1"/>
      <c r="B18" s="1"/>
      <c r="C18" s="1"/>
      <c r="D18" s="1"/>
      <c r="E18" s="3" t="e">
        <f t="shared" si="5"/>
        <v>#DIV/0!</v>
      </c>
      <c r="F18" s="1"/>
      <c r="G18" s="1"/>
      <c r="H18" s="1">
        <f t="shared" si="6"/>
        <v>0</v>
      </c>
      <c r="I18" s="1"/>
      <c r="J18" s="1"/>
      <c r="K18" s="1"/>
      <c r="L18" s="1">
        <f t="shared" si="7"/>
        <v>0</v>
      </c>
      <c r="M18" s="1">
        <f t="shared" si="8"/>
        <v>0</v>
      </c>
      <c r="N18" s="1"/>
      <c r="O18" s="1">
        <f t="shared" si="9"/>
        <v>0</v>
      </c>
    </row>
    <row r="19" spans="1:15" ht="15.75" x14ac:dyDescent="0.25">
      <c r="A19" s="1"/>
      <c r="B19" s="1"/>
      <c r="C19" s="1"/>
      <c r="D19" s="1"/>
      <c r="E19" s="3" t="e">
        <f t="shared" si="5"/>
        <v>#DIV/0!</v>
      </c>
      <c r="F19" s="1"/>
      <c r="G19" s="1"/>
      <c r="H19" s="1">
        <f t="shared" si="6"/>
        <v>0</v>
      </c>
      <c r="I19" s="1"/>
      <c r="J19" s="1"/>
      <c r="K19" s="1"/>
      <c r="L19" s="1">
        <f t="shared" si="7"/>
        <v>0</v>
      </c>
      <c r="M19" s="1">
        <f t="shared" si="8"/>
        <v>0</v>
      </c>
      <c r="N19" s="1"/>
      <c r="O19" s="1">
        <f t="shared" si="9"/>
        <v>0</v>
      </c>
    </row>
    <row r="20" spans="1:15" ht="15.75" x14ac:dyDescent="0.25">
      <c r="A20" s="1"/>
      <c r="B20" s="1"/>
      <c r="C20" s="1"/>
      <c r="D20" s="1"/>
      <c r="E20" s="3" t="e">
        <f t="shared" si="5"/>
        <v>#DIV/0!</v>
      </c>
      <c r="F20" s="1"/>
      <c r="G20" s="1"/>
      <c r="H20" s="1">
        <f t="shared" si="6"/>
        <v>0</v>
      </c>
      <c r="I20" s="1"/>
      <c r="J20" s="1"/>
      <c r="K20" s="1"/>
      <c r="L20" s="1">
        <f t="shared" si="7"/>
        <v>0</v>
      </c>
      <c r="M20" s="1">
        <f t="shared" si="8"/>
        <v>0</v>
      </c>
      <c r="N20" s="1"/>
      <c r="O20" s="1">
        <f t="shared" si="9"/>
        <v>0</v>
      </c>
    </row>
    <row r="21" spans="1:15" ht="15.75" x14ac:dyDescent="0.25">
      <c r="A21" s="1"/>
      <c r="B21" s="1"/>
      <c r="C21" s="1"/>
      <c r="D21" s="1"/>
      <c r="E21" s="3" t="e">
        <f t="shared" si="5"/>
        <v>#DIV/0!</v>
      </c>
      <c r="F21" s="1"/>
      <c r="G21" s="1"/>
      <c r="H21" s="1">
        <f t="shared" si="6"/>
        <v>0</v>
      </c>
      <c r="I21" s="1"/>
      <c r="J21" s="1"/>
      <c r="K21" s="1"/>
      <c r="L21" s="1">
        <f t="shared" si="7"/>
        <v>0</v>
      </c>
      <c r="M21" s="1">
        <f t="shared" si="8"/>
        <v>0</v>
      </c>
      <c r="N21" s="1"/>
      <c r="O21" s="1">
        <f t="shared" si="9"/>
        <v>0</v>
      </c>
    </row>
    <row r="22" spans="1:15" ht="15.75" x14ac:dyDescent="0.25">
      <c r="A22" s="1"/>
      <c r="B22" s="1"/>
      <c r="C22" s="1"/>
      <c r="D22" s="1"/>
      <c r="E22" s="3" t="e">
        <f t="shared" si="5"/>
        <v>#DIV/0!</v>
      </c>
      <c r="F22" s="1"/>
      <c r="G22" s="1"/>
      <c r="H22" s="1">
        <f t="shared" si="6"/>
        <v>0</v>
      </c>
      <c r="I22" s="1"/>
      <c r="J22" s="1"/>
      <c r="K22" s="1"/>
      <c r="L22" s="1">
        <f t="shared" si="7"/>
        <v>0</v>
      </c>
      <c r="M22" s="1">
        <f t="shared" si="8"/>
        <v>0</v>
      </c>
      <c r="N22" s="1"/>
      <c r="O22" s="1">
        <f t="shared" si="9"/>
        <v>0</v>
      </c>
    </row>
    <row r="23" spans="1:15" ht="15.75" x14ac:dyDescent="0.25">
      <c r="A23" s="1"/>
      <c r="B23" s="1"/>
      <c r="C23" s="1"/>
      <c r="D23" s="1"/>
      <c r="E23" s="3" t="e">
        <f t="shared" si="5"/>
        <v>#DIV/0!</v>
      </c>
      <c r="F23" s="1"/>
      <c r="G23" s="1"/>
      <c r="H23" s="1">
        <f t="shared" si="6"/>
        <v>0</v>
      </c>
      <c r="I23" s="1"/>
      <c r="J23" s="1"/>
      <c r="L23" s="1">
        <f t="shared" si="7"/>
        <v>0</v>
      </c>
      <c r="M23" s="1">
        <f t="shared" si="8"/>
        <v>0</v>
      </c>
      <c r="N23" s="1"/>
      <c r="O23" s="1">
        <f t="shared" si="9"/>
        <v>0</v>
      </c>
    </row>
    <row r="24" spans="1:15" ht="15.75" x14ac:dyDescent="0.25">
      <c r="A24" s="1"/>
      <c r="B24" s="1"/>
      <c r="C24" s="1"/>
      <c r="D24" s="1"/>
      <c r="E24" s="3" t="e">
        <f t="shared" si="5"/>
        <v>#DIV/0!</v>
      </c>
      <c r="F24" s="1"/>
      <c r="G24" s="1"/>
      <c r="H24" s="1">
        <f t="shared" si="6"/>
        <v>0</v>
      </c>
      <c r="I24" s="1"/>
      <c r="J24" s="1"/>
      <c r="K24" s="1"/>
      <c r="L24" s="1">
        <f t="shared" si="7"/>
        <v>0</v>
      </c>
      <c r="M24" s="1">
        <f t="shared" si="8"/>
        <v>0</v>
      </c>
      <c r="N24" s="1"/>
      <c r="O24" s="1">
        <f t="shared" si="9"/>
        <v>0</v>
      </c>
    </row>
    <row r="25" spans="1:15" ht="15.75" x14ac:dyDescent="0.25">
      <c r="A25" s="1"/>
      <c r="B25" s="1"/>
      <c r="C25" s="1"/>
      <c r="D25" s="1"/>
      <c r="E25" s="3" t="e">
        <f t="shared" si="5"/>
        <v>#DIV/0!</v>
      </c>
      <c r="F25" s="1"/>
      <c r="G25" s="1"/>
      <c r="H25" s="1">
        <f t="shared" si="6"/>
        <v>0</v>
      </c>
      <c r="I25" s="1"/>
      <c r="J25" s="1"/>
      <c r="K25" s="1"/>
      <c r="L25" s="1">
        <f t="shared" si="7"/>
        <v>0</v>
      </c>
      <c r="M25" s="1">
        <f t="shared" si="8"/>
        <v>0</v>
      </c>
      <c r="N25" s="1"/>
      <c r="O25" s="1">
        <f t="shared" si="9"/>
        <v>0</v>
      </c>
    </row>
    <row r="26" spans="1:15" ht="15.75" x14ac:dyDescent="0.25">
      <c r="A26" s="1"/>
      <c r="B26" s="1"/>
      <c r="C26" s="1"/>
      <c r="D26" s="1"/>
      <c r="E26" s="3" t="e">
        <f t="shared" si="5"/>
        <v>#DIV/0!</v>
      </c>
      <c r="F26" s="1"/>
      <c r="G26" s="1"/>
      <c r="H26" s="1">
        <f t="shared" si="6"/>
        <v>0</v>
      </c>
      <c r="I26" s="1"/>
      <c r="J26" s="1"/>
      <c r="K26" s="1"/>
      <c r="L26" s="1">
        <f t="shared" si="7"/>
        <v>0</v>
      </c>
      <c r="M26" s="1">
        <f t="shared" si="8"/>
        <v>0</v>
      </c>
      <c r="N26" s="1"/>
      <c r="O26" s="1">
        <f t="shared" si="9"/>
        <v>0</v>
      </c>
    </row>
    <row r="27" spans="1:15" ht="15.75" x14ac:dyDescent="0.25">
      <c r="A27" s="1"/>
      <c r="B27" s="1"/>
      <c r="C27" s="1"/>
      <c r="D27" s="1"/>
      <c r="E27" s="3" t="e">
        <f t="shared" si="5"/>
        <v>#DIV/0!</v>
      </c>
      <c r="F27" s="1"/>
      <c r="G27" s="1"/>
      <c r="H27" s="1">
        <f t="shared" si="6"/>
        <v>0</v>
      </c>
      <c r="I27" s="1"/>
      <c r="J27" s="1"/>
      <c r="K27" s="1"/>
      <c r="L27" s="1">
        <f t="shared" si="7"/>
        <v>0</v>
      </c>
      <c r="M27" s="1">
        <f t="shared" si="8"/>
        <v>0</v>
      </c>
      <c r="N27" s="1"/>
      <c r="O27" s="1">
        <f t="shared" si="9"/>
        <v>0</v>
      </c>
    </row>
    <row r="28" spans="1:15" ht="15.75" x14ac:dyDescent="0.25">
      <c r="A28" s="1"/>
      <c r="B28" s="1"/>
      <c r="C28" s="1"/>
      <c r="D28" s="1"/>
      <c r="E28" s="3" t="e">
        <f t="shared" si="5"/>
        <v>#DIV/0!</v>
      </c>
      <c r="F28" s="1"/>
      <c r="G28" s="1"/>
      <c r="H28" s="1">
        <f t="shared" si="6"/>
        <v>0</v>
      </c>
      <c r="I28" s="1"/>
      <c r="J28" s="1"/>
      <c r="K28" s="1"/>
      <c r="L28" s="1">
        <f t="shared" si="7"/>
        <v>0</v>
      </c>
      <c r="M28" s="1">
        <f t="shared" si="8"/>
        <v>0</v>
      </c>
      <c r="N28" s="1"/>
      <c r="O28" s="1">
        <f t="shared" si="9"/>
        <v>0</v>
      </c>
    </row>
    <row r="29" spans="1:15" ht="15.75" x14ac:dyDescent="0.25">
      <c r="A29" s="1"/>
      <c r="B29" s="1"/>
      <c r="C29" s="1"/>
      <c r="D29" s="1"/>
      <c r="E29" s="3" t="e">
        <f t="shared" si="5"/>
        <v>#DIV/0!</v>
      </c>
      <c r="F29" s="1"/>
      <c r="G29" s="1"/>
      <c r="H29" s="1">
        <f t="shared" si="6"/>
        <v>0</v>
      </c>
      <c r="I29" s="1"/>
      <c r="J29" s="1"/>
      <c r="K29" s="1"/>
      <c r="L29" s="1">
        <f t="shared" si="7"/>
        <v>0</v>
      </c>
      <c r="M29" s="1">
        <f t="shared" si="8"/>
        <v>0</v>
      </c>
      <c r="N29" s="1"/>
      <c r="O29" s="1">
        <f t="shared" si="9"/>
        <v>0</v>
      </c>
    </row>
    <row r="30" spans="1:15" ht="15.75" x14ac:dyDescent="0.25">
      <c r="A30" s="1"/>
      <c r="B30" s="1"/>
      <c r="C30" s="1"/>
      <c r="D30" s="1"/>
      <c r="E30" s="3" t="e">
        <f t="shared" si="5"/>
        <v>#DIV/0!</v>
      </c>
      <c r="F30" s="1"/>
      <c r="G30" s="1"/>
      <c r="H30" s="1">
        <f t="shared" si="6"/>
        <v>0</v>
      </c>
      <c r="I30" s="1"/>
      <c r="J30" s="1"/>
      <c r="K30" s="1"/>
      <c r="L30" s="1">
        <f t="shared" si="7"/>
        <v>0</v>
      </c>
      <c r="M30" s="1">
        <f t="shared" si="8"/>
        <v>0</v>
      </c>
      <c r="N30" s="1"/>
      <c r="O30" s="1">
        <f t="shared" si="9"/>
        <v>0</v>
      </c>
    </row>
    <row r="31" spans="1:15" ht="15.75" x14ac:dyDescent="0.25">
      <c r="A31" s="1"/>
      <c r="B31" s="1"/>
      <c r="C31" s="1"/>
      <c r="D31" s="1"/>
      <c r="E31" s="3" t="e">
        <f t="shared" si="5"/>
        <v>#DIV/0!</v>
      </c>
      <c r="F31" s="1"/>
      <c r="G31" s="1"/>
      <c r="H31" s="1">
        <f t="shared" si="6"/>
        <v>0</v>
      </c>
      <c r="I31" s="1"/>
      <c r="J31" s="1"/>
      <c r="K31" s="1"/>
      <c r="L31" s="1">
        <f t="shared" si="7"/>
        <v>0</v>
      </c>
      <c r="M31" s="1">
        <f t="shared" si="8"/>
        <v>0</v>
      </c>
      <c r="N31" s="1"/>
      <c r="O31" s="1">
        <f t="shared" si="9"/>
        <v>0</v>
      </c>
    </row>
    <row r="32" spans="1:15" ht="15.75" x14ac:dyDescent="0.25">
      <c r="A32" s="1"/>
      <c r="B32" s="1"/>
      <c r="C32" s="1"/>
      <c r="D32" s="1"/>
      <c r="E32" s="3" t="e">
        <f t="shared" si="5"/>
        <v>#DIV/0!</v>
      </c>
      <c r="F32" s="1"/>
      <c r="G32" s="1"/>
      <c r="H32" s="1">
        <f t="shared" si="6"/>
        <v>0</v>
      </c>
      <c r="I32" s="1"/>
      <c r="J32" s="1"/>
      <c r="K32" s="1"/>
      <c r="L32" s="1">
        <f t="shared" si="7"/>
        <v>0</v>
      </c>
      <c r="M32" s="1">
        <f t="shared" si="8"/>
        <v>0</v>
      </c>
      <c r="N32" s="1"/>
      <c r="O32" s="1">
        <f t="shared" si="9"/>
        <v>0</v>
      </c>
    </row>
    <row r="33" spans="1:15" ht="15.75" x14ac:dyDescent="0.25">
      <c r="A33" s="1"/>
      <c r="B33" s="1"/>
      <c r="C33" s="1"/>
      <c r="D33" s="1"/>
      <c r="E33" s="3" t="e">
        <f t="shared" si="5"/>
        <v>#DIV/0!</v>
      </c>
      <c r="F33" s="1"/>
      <c r="G33" s="1"/>
      <c r="H33" s="1">
        <f t="shared" si="6"/>
        <v>0</v>
      </c>
      <c r="I33" s="1"/>
      <c r="J33" s="1"/>
      <c r="K33" s="1"/>
      <c r="L33" s="1">
        <f t="shared" si="7"/>
        <v>0</v>
      </c>
      <c r="M33" s="1">
        <f t="shared" si="8"/>
        <v>0</v>
      </c>
      <c r="N33" s="1"/>
      <c r="O33" s="1">
        <f t="shared" si="9"/>
        <v>0</v>
      </c>
    </row>
    <row r="34" spans="1:15" ht="15.75" x14ac:dyDescent="0.25">
      <c r="A34" s="1"/>
      <c r="B34" s="1"/>
      <c r="C34" s="1"/>
      <c r="D34" s="1"/>
      <c r="E34" s="3" t="e">
        <f t="shared" si="5"/>
        <v>#DIV/0!</v>
      </c>
      <c r="F34" s="1"/>
      <c r="G34" s="1"/>
      <c r="H34" s="1">
        <f t="shared" si="6"/>
        <v>0</v>
      </c>
      <c r="I34" s="1"/>
      <c r="J34" s="1"/>
      <c r="K34" s="1"/>
      <c r="L34" s="1">
        <f t="shared" si="7"/>
        <v>0</v>
      </c>
      <c r="M34" s="1">
        <f t="shared" si="8"/>
        <v>0</v>
      </c>
      <c r="N34" s="1"/>
      <c r="O34" s="1">
        <f t="shared" si="9"/>
        <v>0</v>
      </c>
    </row>
    <row r="35" spans="1:15" ht="15.75" x14ac:dyDescent="0.25">
      <c r="A35" s="1"/>
      <c r="B35" s="1"/>
      <c r="C35" s="1"/>
      <c r="D35" s="1"/>
      <c r="E35" s="3" t="e">
        <f t="shared" si="5"/>
        <v>#DIV/0!</v>
      </c>
      <c r="F35" s="1"/>
      <c r="G35" s="1"/>
      <c r="H35" s="1">
        <f t="shared" si="6"/>
        <v>0</v>
      </c>
      <c r="I35" s="1"/>
      <c r="J35" s="1"/>
      <c r="K35" s="1"/>
      <c r="L35" s="1">
        <f t="shared" si="7"/>
        <v>0</v>
      </c>
      <c r="M35" s="1">
        <f t="shared" si="8"/>
        <v>0</v>
      </c>
      <c r="N35" s="1"/>
      <c r="O35" s="1">
        <f t="shared" si="9"/>
        <v>0</v>
      </c>
    </row>
    <row r="36" spans="1:15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1">
        <f t="shared" si="6"/>
        <v>0</v>
      </c>
      <c r="I36" s="1"/>
      <c r="J36" s="1"/>
      <c r="K36" s="1"/>
      <c r="L36" s="1">
        <f t="shared" si="7"/>
        <v>0</v>
      </c>
      <c r="M36" s="1">
        <f t="shared" si="8"/>
        <v>0</v>
      </c>
      <c r="N36" s="1"/>
      <c r="O36" s="1">
        <f t="shared" si="9"/>
        <v>0</v>
      </c>
    </row>
    <row r="37" spans="1:15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1">
        <f t="shared" si="6"/>
        <v>0</v>
      </c>
      <c r="I37" s="1"/>
      <c r="J37" s="1"/>
      <c r="K37" s="1"/>
      <c r="L37" s="1">
        <f t="shared" si="7"/>
        <v>0</v>
      </c>
      <c r="M37" s="1">
        <f t="shared" si="8"/>
        <v>0</v>
      </c>
      <c r="N37" s="1"/>
      <c r="O37" s="1">
        <f t="shared" si="9"/>
        <v>0</v>
      </c>
    </row>
    <row r="38" spans="1:15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1">
        <f t="shared" si="6"/>
        <v>0</v>
      </c>
      <c r="I38" s="1"/>
      <c r="J38" s="1"/>
      <c r="K38" s="1"/>
      <c r="L38" s="1">
        <f t="shared" si="7"/>
        <v>0</v>
      </c>
      <c r="M38" s="1">
        <f t="shared" si="8"/>
        <v>0</v>
      </c>
      <c r="N38" s="1"/>
      <c r="O38" s="1">
        <f t="shared" si="9"/>
        <v>0</v>
      </c>
    </row>
    <row r="39" spans="1:15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1">
        <f t="shared" si="6"/>
        <v>0</v>
      </c>
      <c r="I39" s="1"/>
      <c r="J39" s="1"/>
      <c r="K39" s="1"/>
      <c r="L39" s="1">
        <f t="shared" si="7"/>
        <v>0</v>
      </c>
      <c r="M39" s="1">
        <f t="shared" si="8"/>
        <v>0</v>
      </c>
      <c r="N39" s="1"/>
      <c r="O39" s="1">
        <f t="shared" si="9"/>
        <v>0</v>
      </c>
    </row>
    <row r="40" spans="1:15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1">
        <f t="shared" si="6"/>
        <v>0</v>
      </c>
      <c r="I40" s="1"/>
      <c r="J40" s="1"/>
      <c r="K40" s="1"/>
      <c r="L40" s="1">
        <f t="shared" si="7"/>
        <v>0</v>
      </c>
      <c r="M40" s="1">
        <f t="shared" si="8"/>
        <v>0</v>
      </c>
      <c r="N40" s="1"/>
      <c r="O40" s="1">
        <f t="shared" si="9"/>
        <v>0</v>
      </c>
    </row>
    <row r="41" spans="1:15" ht="15.75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1">
        <f t="shared" si="6"/>
        <v>0</v>
      </c>
      <c r="I41" s="1"/>
      <c r="J41" s="1"/>
      <c r="K41" s="1"/>
      <c r="L41" s="1">
        <f t="shared" si="7"/>
        <v>0</v>
      </c>
      <c r="M41" s="1">
        <f t="shared" si="8"/>
        <v>0</v>
      </c>
      <c r="N41" s="1"/>
      <c r="O41" s="1">
        <f t="shared" si="9"/>
        <v>0</v>
      </c>
    </row>
    <row r="42" spans="1:15" ht="15.75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1">
        <f t="shared" si="6"/>
        <v>0</v>
      </c>
      <c r="I42" s="1"/>
      <c r="J42" s="1"/>
      <c r="K42" s="1"/>
      <c r="L42" s="1">
        <f t="shared" si="7"/>
        <v>0</v>
      </c>
      <c r="M42" s="1">
        <f t="shared" si="8"/>
        <v>0</v>
      </c>
      <c r="N42" s="1"/>
      <c r="O42" s="1">
        <f t="shared" si="9"/>
        <v>0</v>
      </c>
    </row>
    <row r="43" spans="1:15" ht="15.75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1">
        <f t="shared" si="6"/>
        <v>0</v>
      </c>
      <c r="I43" s="1"/>
      <c r="J43" s="1"/>
      <c r="K43" s="1"/>
      <c r="L43" s="1">
        <f t="shared" si="7"/>
        <v>0</v>
      </c>
      <c r="M43" s="1">
        <f t="shared" si="8"/>
        <v>0</v>
      </c>
      <c r="N43" s="1"/>
      <c r="O43" s="1">
        <f t="shared" si="9"/>
        <v>0</v>
      </c>
    </row>
    <row r="44" spans="1:15" ht="15.75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1">
        <f t="shared" si="6"/>
        <v>0</v>
      </c>
      <c r="I44" s="1"/>
      <c r="J44" s="1"/>
      <c r="K44" s="1"/>
      <c r="L44" s="1">
        <f t="shared" si="7"/>
        <v>0</v>
      </c>
      <c r="M44" s="1">
        <f t="shared" si="8"/>
        <v>0</v>
      </c>
      <c r="N44" s="1"/>
      <c r="O44" s="1">
        <f t="shared" si="9"/>
        <v>0</v>
      </c>
    </row>
    <row r="45" spans="1:15" ht="15.75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1">
        <f t="shared" si="6"/>
        <v>0</v>
      </c>
      <c r="I45" s="1"/>
      <c r="J45" s="1"/>
      <c r="K45" s="1"/>
      <c r="L45" s="1">
        <f t="shared" si="7"/>
        <v>0</v>
      </c>
      <c r="M45" s="1">
        <f t="shared" si="8"/>
        <v>0</v>
      </c>
      <c r="N45" s="1"/>
      <c r="O45" s="1">
        <f t="shared" si="9"/>
        <v>0</v>
      </c>
    </row>
    <row r="46" spans="1:15" ht="15.75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1">
        <f t="shared" si="6"/>
        <v>0</v>
      </c>
      <c r="I46" s="1"/>
      <c r="J46" s="1"/>
      <c r="K46" s="1"/>
      <c r="L46" s="1">
        <f t="shared" si="7"/>
        <v>0</v>
      </c>
      <c r="M46" s="1">
        <f t="shared" si="8"/>
        <v>0</v>
      </c>
      <c r="N46" s="1"/>
      <c r="O46" s="1">
        <f t="shared" si="9"/>
        <v>0</v>
      </c>
    </row>
    <row r="47" spans="1:15" ht="15.75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1">
        <f t="shared" si="6"/>
        <v>0</v>
      </c>
      <c r="I47" s="1"/>
      <c r="J47" s="1"/>
      <c r="K47" s="1"/>
      <c r="L47" s="1">
        <f t="shared" si="7"/>
        <v>0</v>
      </c>
      <c r="M47" s="1">
        <f t="shared" si="8"/>
        <v>0</v>
      </c>
      <c r="N47" s="1"/>
      <c r="O47" s="1">
        <f t="shared" si="9"/>
        <v>0</v>
      </c>
    </row>
    <row r="48" spans="1:15" ht="15.75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1">
        <f t="shared" si="6"/>
        <v>0</v>
      </c>
      <c r="I48" s="1"/>
      <c r="J48" s="1"/>
      <c r="K48" s="1"/>
      <c r="L48" s="1">
        <f t="shared" si="7"/>
        <v>0</v>
      </c>
      <c r="M48" s="1">
        <f t="shared" si="8"/>
        <v>0</v>
      </c>
      <c r="N48" s="1"/>
      <c r="O48" s="1">
        <f t="shared" si="9"/>
        <v>0</v>
      </c>
    </row>
    <row r="49" spans="1:15" ht="15.75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1">
        <f t="shared" si="6"/>
        <v>0</v>
      </c>
      <c r="I49" s="1"/>
      <c r="J49" s="1"/>
      <c r="K49" s="1"/>
      <c r="L49" s="1">
        <f t="shared" si="7"/>
        <v>0</v>
      </c>
      <c r="M49" s="1">
        <f t="shared" si="8"/>
        <v>0</v>
      </c>
      <c r="N49" s="1"/>
      <c r="O49" s="1">
        <f t="shared" si="9"/>
        <v>0</v>
      </c>
    </row>
    <row r="50" spans="1:15" ht="15.75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1">
        <f t="shared" si="6"/>
        <v>0</v>
      </c>
      <c r="I50" s="1"/>
      <c r="J50" s="1"/>
      <c r="K50" s="1"/>
      <c r="L50" s="1">
        <f t="shared" si="7"/>
        <v>0</v>
      </c>
      <c r="M50" s="1">
        <f t="shared" si="8"/>
        <v>0</v>
      </c>
      <c r="N50" s="1"/>
      <c r="O50" s="1">
        <f t="shared" si="9"/>
        <v>0</v>
      </c>
    </row>
    <row r="51" spans="1:15" ht="15.75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1">
        <f t="shared" si="6"/>
        <v>0</v>
      </c>
      <c r="I51" s="1"/>
      <c r="J51" s="1"/>
      <c r="K51" s="1"/>
      <c r="L51" s="1">
        <f t="shared" si="7"/>
        <v>0</v>
      </c>
      <c r="M51" s="1">
        <f t="shared" si="8"/>
        <v>0</v>
      </c>
      <c r="N51" s="1"/>
      <c r="O51" s="1">
        <f t="shared" si="9"/>
        <v>0</v>
      </c>
    </row>
    <row r="52" spans="1:15" ht="15.75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1">
        <f t="shared" si="6"/>
        <v>0</v>
      </c>
      <c r="I52" s="1"/>
      <c r="J52" s="1"/>
      <c r="K52" s="1"/>
      <c r="L52" s="1">
        <f t="shared" si="7"/>
        <v>0</v>
      </c>
      <c r="M52" s="1">
        <f t="shared" si="8"/>
        <v>0</v>
      </c>
      <c r="N52" s="1"/>
      <c r="O52" s="1">
        <f t="shared" si="9"/>
        <v>0</v>
      </c>
    </row>
    <row r="53" spans="1:15" ht="15.75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1">
        <f t="shared" si="6"/>
        <v>0</v>
      </c>
      <c r="I53" s="1"/>
      <c r="J53" s="1"/>
      <c r="K53" s="1"/>
      <c r="L53" s="1">
        <f t="shared" si="7"/>
        <v>0</v>
      </c>
      <c r="M53" s="1">
        <f t="shared" si="8"/>
        <v>0</v>
      </c>
      <c r="N53" s="1"/>
      <c r="O53" s="1">
        <f t="shared" si="9"/>
        <v>0</v>
      </c>
    </row>
    <row r="54" spans="1:15" ht="15.75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1">
        <f t="shared" si="6"/>
        <v>0</v>
      </c>
      <c r="I54" s="1"/>
      <c r="J54" s="1"/>
      <c r="K54" s="1"/>
      <c r="L54" s="1">
        <f t="shared" si="7"/>
        <v>0</v>
      </c>
      <c r="M54" s="1">
        <f t="shared" si="8"/>
        <v>0</v>
      </c>
      <c r="N54" s="1"/>
      <c r="O54" s="1">
        <f t="shared" si="9"/>
        <v>0</v>
      </c>
    </row>
    <row r="55" spans="1:15" ht="15.75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1">
        <f t="shared" si="6"/>
        <v>0</v>
      </c>
      <c r="I55" s="1"/>
      <c r="J55" s="1"/>
      <c r="K55" s="1"/>
      <c r="L55" s="1">
        <f t="shared" si="7"/>
        <v>0</v>
      </c>
      <c r="M55" s="1">
        <f t="shared" si="8"/>
        <v>0</v>
      </c>
      <c r="N55" s="1"/>
      <c r="O55" s="1">
        <f t="shared" si="9"/>
        <v>0</v>
      </c>
    </row>
    <row r="56" spans="1:15" ht="15.75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1">
        <f t="shared" si="6"/>
        <v>0</v>
      </c>
      <c r="I56" s="1"/>
      <c r="J56" s="1"/>
      <c r="K56" s="1"/>
      <c r="L56" s="1">
        <f t="shared" si="7"/>
        <v>0</v>
      </c>
      <c r="M56" s="1">
        <f t="shared" si="8"/>
        <v>0</v>
      </c>
      <c r="N56" s="1"/>
      <c r="O56" s="1">
        <f t="shared" si="9"/>
        <v>0</v>
      </c>
    </row>
    <row r="57" spans="1:15" ht="15.75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1">
        <f t="shared" si="6"/>
        <v>0</v>
      </c>
      <c r="I57" s="1"/>
      <c r="J57" s="1"/>
      <c r="K57" s="1"/>
      <c r="L57" s="1">
        <f t="shared" si="7"/>
        <v>0</v>
      </c>
      <c r="M57" s="1">
        <f t="shared" si="8"/>
        <v>0</v>
      </c>
      <c r="N57" s="1"/>
      <c r="O57" s="1">
        <f t="shared" si="9"/>
        <v>0</v>
      </c>
    </row>
    <row r="58" spans="1:15" ht="15.75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1">
        <f t="shared" si="6"/>
        <v>0</v>
      </c>
      <c r="I58" s="1"/>
      <c r="J58" s="1"/>
      <c r="K58" s="1"/>
      <c r="L58" s="1">
        <f t="shared" si="7"/>
        <v>0</v>
      </c>
      <c r="M58" s="1">
        <f t="shared" si="8"/>
        <v>0</v>
      </c>
      <c r="N58" s="1"/>
      <c r="O58" s="1">
        <f t="shared" si="9"/>
        <v>0</v>
      </c>
    </row>
    <row r="59" spans="1:15" ht="15.75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1">
        <f t="shared" si="6"/>
        <v>0</v>
      </c>
      <c r="I59" s="1"/>
      <c r="J59" s="1"/>
      <c r="K59" s="1"/>
      <c r="L59" s="1">
        <f t="shared" si="7"/>
        <v>0</v>
      </c>
      <c r="M59" s="1">
        <f t="shared" si="8"/>
        <v>0</v>
      </c>
      <c r="N59" s="1"/>
      <c r="O59" s="1">
        <f t="shared" si="9"/>
        <v>0</v>
      </c>
    </row>
    <row r="60" spans="1:15" ht="15.75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1">
        <f t="shared" si="6"/>
        <v>0</v>
      </c>
      <c r="I60" s="1"/>
      <c r="J60" s="1"/>
      <c r="K60" s="1"/>
      <c r="L60" s="1">
        <f t="shared" si="7"/>
        <v>0</v>
      </c>
      <c r="M60" s="1">
        <f t="shared" si="8"/>
        <v>0</v>
      </c>
      <c r="N60" s="1"/>
      <c r="O60" s="1">
        <f t="shared" si="9"/>
        <v>0</v>
      </c>
    </row>
    <row r="61" spans="1:15" ht="15.75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1">
        <f t="shared" si="6"/>
        <v>0</v>
      </c>
      <c r="I61" s="1"/>
      <c r="J61" s="1"/>
      <c r="K61" s="1"/>
      <c r="L61" s="1">
        <f t="shared" si="7"/>
        <v>0</v>
      </c>
      <c r="M61" s="1">
        <f t="shared" si="8"/>
        <v>0</v>
      </c>
      <c r="N61" s="1"/>
      <c r="O61" s="1">
        <f t="shared" si="9"/>
        <v>0</v>
      </c>
    </row>
    <row r="62" spans="1:15" ht="15.75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1">
        <f t="shared" si="6"/>
        <v>0</v>
      </c>
      <c r="I62" s="1"/>
      <c r="J62" s="1"/>
      <c r="K62" s="1"/>
      <c r="L62" s="1">
        <f t="shared" si="7"/>
        <v>0</v>
      </c>
      <c r="M62" s="1">
        <f t="shared" si="8"/>
        <v>0</v>
      </c>
      <c r="N62" s="1"/>
      <c r="O62" s="1">
        <f t="shared" si="9"/>
        <v>0</v>
      </c>
    </row>
    <row r="63" spans="1:15" ht="15.75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1">
        <f t="shared" si="6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1">
        <f t="shared" si="9"/>
        <v>0</v>
      </c>
    </row>
    <row r="64" spans="1:15" ht="15.75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1">
        <f t="shared" si="6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1">
        <f t="shared" si="9"/>
        <v>0</v>
      </c>
    </row>
    <row r="65" spans="1:15" ht="15.75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1">
        <f t="shared" si="6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1">
        <f t="shared" si="9"/>
        <v>0</v>
      </c>
    </row>
    <row r="66" spans="1:15" ht="15.75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1">
        <f t="shared" si="6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1">
        <f t="shared" si="9"/>
        <v>0</v>
      </c>
    </row>
    <row r="67" spans="1:15" ht="15.75" x14ac:dyDescent="0.25">
      <c r="A67" s="1"/>
      <c r="B67" s="1"/>
      <c r="C67" s="1"/>
      <c r="D67" s="1"/>
      <c r="E67" s="3" t="e">
        <f t="shared" si="5"/>
        <v>#DIV/0!</v>
      </c>
      <c r="F67" s="1"/>
      <c r="G67" s="1"/>
      <c r="H67" s="1">
        <f t="shared" si="6"/>
        <v>0</v>
      </c>
      <c r="I67" s="1"/>
      <c r="J67" s="1"/>
      <c r="K67" s="1"/>
      <c r="L67" s="1">
        <f t="shared" si="7"/>
        <v>0</v>
      </c>
      <c r="M67" s="1">
        <f t="shared" si="8"/>
        <v>0</v>
      </c>
      <c r="N67" s="1"/>
      <c r="O67" s="1">
        <f t="shared" si="9"/>
        <v>0</v>
      </c>
    </row>
    <row r="68" spans="1:15" ht="15.75" x14ac:dyDescent="0.25">
      <c r="A68" s="1"/>
      <c r="B68" s="1"/>
      <c r="C68" s="1"/>
      <c r="D68" s="1"/>
      <c r="E68" s="3" t="e">
        <f t="shared" si="5"/>
        <v>#DIV/0!</v>
      </c>
      <c r="F68" s="1"/>
      <c r="G68" s="1"/>
      <c r="H68" s="1">
        <f t="shared" si="6"/>
        <v>0</v>
      </c>
      <c r="I68" s="1"/>
      <c r="J68" s="1"/>
      <c r="K68" s="1"/>
      <c r="L68" s="1">
        <f t="shared" si="7"/>
        <v>0</v>
      </c>
      <c r="M68" s="1">
        <f t="shared" si="8"/>
        <v>0</v>
      </c>
      <c r="N68" s="1"/>
      <c r="O68" s="1">
        <f t="shared" si="9"/>
        <v>0</v>
      </c>
    </row>
    <row r="69" spans="1:15" ht="15.75" x14ac:dyDescent="0.25">
      <c r="A69" s="1"/>
      <c r="B69" s="1"/>
      <c r="C69" s="1"/>
      <c r="D69" s="1"/>
      <c r="E69" s="3" t="e">
        <f t="shared" si="5"/>
        <v>#DIV/0!</v>
      </c>
      <c r="F69" s="1"/>
      <c r="G69" s="1"/>
      <c r="H69" s="1">
        <f t="shared" si="6"/>
        <v>0</v>
      </c>
      <c r="I69" s="1"/>
      <c r="J69" s="1"/>
      <c r="K69" s="1"/>
      <c r="L69" s="1">
        <f t="shared" si="7"/>
        <v>0</v>
      </c>
      <c r="M69" s="1">
        <f t="shared" si="8"/>
        <v>0</v>
      </c>
      <c r="N69" s="1"/>
      <c r="O69" s="1">
        <f t="shared" si="9"/>
        <v>0</v>
      </c>
    </row>
    <row r="70" spans="1:15" ht="15.75" x14ac:dyDescent="0.25">
      <c r="A70" s="1"/>
      <c r="B70" s="1"/>
      <c r="C70" s="1"/>
      <c r="D70" s="1"/>
      <c r="E70" s="3" t="e">
        <f t="shared" si="5"/>
        <v>#DIV/0!</v>
      </c>
      <c r="F70" s="1"/>
      <c r="G70" s="1"/>
      <c r="H70" s="1">
        <f t="shared" si="6"/>
        <v>0</v>
      </c>
      <c r="I70" s="1"/>
      <c r="J70" s="1"/>
      <c r="K70" s="1"/>
      <c r="L70" s="1">
        <f t="shared" si="7"/>
        <v>0</v>
      </c>
      <c r="M70" s="1">
        <f t="shared" si="8"/>
        <v>0</v>
      </c>
      <c r="N70" s="1"/>
      <c r="O70" s="1">
        <f t="shared" si="9"/>
        <v>0</v>
      </c>
    </row>
    <row r="71" spans="1:15" ht="15.75" x14ac:dyDescent="0.25">
      <c r="A71" s="1"/>
      <c r="B71" s="1"/>
      <c r="C71" s="1"/>
      <c r="D71" s="1"/>
      <c r="E71" s="3" t="e">
        <f t="shared" si="5"/>
        <v>#DIV/0!</v>
      </c>
      <c r="F71" s="1"/>
      <c r="G71" s="1"/>
      <c r="H71" s="1">
        <f t="shared" si="6"/>
        <v>0</v>
      </c>
      <c r="I71" s="1"/>
      <c r="J71" s="1"/>
      <c r="K71" s="1"/>
      <c r="L71" s="1">
        <f t="shared" si="7"/>
        <v>0</v>
      </c>
      <c r="M71" s="1">
        <f t="shared" si="8"/>
        <v>0</v>
      </c>
      <c r="N71" s="1"/>
      <c r="O71" s="1">
        <f t="shared" si="9"/>
        <v>0</v>
      </c>
    </row>
    <row r="72" spans="1:15" ht="15.75" x14ac:dyDescent="0.25">
      <c r="A72" s="1"/>
      <c r="B72" s="1"/>
      <c r="C72" s="1"/>
      <c r="D72" s="1"/>
      <c r="E72" s="3" t="e">
        <f t="shared" si="5"/>
        <v>#DIV/0!</v>
      </c>
      <c r="F72" s="1"/>
      <c r="G72" s="1"/>
      <c r="H72" s="1">
        <f t="shared" si="6"/>
        <v>0</v>
      </c>
      <c r="I72" s="1"/>
      <c r="J72" s="1"/>
      <c r="K72" s="1"/>
      <c r="L72" s="1">
        <f t="shared" si="7"/>
        <v>0</v>
      </c>
      <c r="M72" s="1">
        <f t="shared" si="8"/>
        <v>0</v>
      </c>
      <c r="N72" s="1"/>
      <c r="O72" s="1">
        <f t="shared" si="9"/>
        <v>0</v>
      </c>
    </row>
    <row r="73" spans="1:15" ht="15.75" x14ac:dyDescent="0.25">
      <c r="A73" s="1"/>
      <c r="B73" s="1"/>
      <c r="C73" s="1"/>
      <c r="D73" s="1"/>
      <c r="E73" s="3" t="e">
        <f t="shared" si="5"/>
        <v>#DIV/0!</v>
      </c>
      <c r="F73" s="1"/>
      <c r="G73" s="1"/>
      <c r="H73" s="1">
        <f t="shared" si="6"/>
        <v>0</v>
      </c>
      <c r="I73" s="1"/>
      <c r="J73" s="1"/>
      <c r="K73" s="1"/>
      <c r="L73" s="1">
        <f t="shared" si="7"/>
        <v>0</v>
      </c>
      <c r="M73" s="1">
        <f t="shared" si="8"/>
        <v>0</v>
      </c>
      <c r="N73" s="1"/>
      <c r="O73" s="1">
        <f t="shared" si="9"/>
        <v>0</v>
      </c>
    </row>
    <row r="74" spans="1:15" ht="15.75" x14ac:dyDescent="0.25">
      <c r="A74" s="1"/>
      <c r="B74" s="1"/>
      <c r="C74" s="1"/>
      <c r="D74" s="1"/>
      <c r="E74" s="3" t="e">
        <f t="shared" si="5"/>
        <v>#DIV/0!</v>
      </c>
      <c r="F74" s="1"/>
      <c r="G74" s="1"/>
      <c r="H74" s="1">
        <f t="shared" si="6"/>
        <v>0</v>
      </c>
      <c r="I74" s="1"/>
      <c r="J74" s="1"/>
      <c r="K74" s="1"/>
      <c r="L74" s="1">
        <f t="shared" si="7"/>
        <v>0</v>
      </c>
      <c r="M74" s="1">
        <f t="shared" si="8"/>
        <v>0</v>
      </c>
      <c r="N74" s="1"/>
      <c r="O74" s="1">
        <f t="shared" si="9"/>
        <v>0</v>
      </c>
    </row>
    <row r="75" spans="1:15" ht="15.75" x14ac:dyDescent="0.25">
      <c r="A75" s="1"/>
      <c r="B75" s="1"/>
      <c r="C75" s="1"/>
      <c r="D75" s="1"/>
      <c r="E75" s="3" t="e">
        <f t="shared" si="5"/>
        <v>#DIV/0!</v>
      </c>
      <c r="F75" s="1"/>
      <c r="G75" s="1"/>
      <c r="H75" s="1">
        <f t="shared" si="6"/>
        <v>0</v>
      </c>
      <c r="I75" s="1"/>
      <c r="J75" s="1"/>
      <c r="K75" s="1"/>
      <c r="L75" s="1">
        <f t="shared" si="7"/>
        <v>0</v>
      </c>
      <c r="M75" s="1">
        <f t="shared" si="8"/>
        <v>0</v>
      </c>
      <c r="N75" s="1"/>
      <c r="O75" s="1">
        <f t="shared" si="9"/>
        <v>0</v>
      </c>
    </row>
    <row r="76" spans="1:15" ht="15.75" x14ac:dyDescent="0.25">
      <c r="A76" s="1"/>
      <c r="B76" s="1"/>
      <c r="C76" s="1"/>
      <c r="D76" s="1"/>
      <c r="E76" s="3" t="e">
        <f t="shared" si="5"/>
        <v>#DIV/0!</v>
      </c>
      <c r="F76" s="1"/>
      <c r="G76" s="1"/>
      <c r="H76" s="1">
        <f t="shared" si="6"/>
        <v>0</v>
      </c>
      <c r="I76" s="1"/>
      <c r="J76" s="1"/>
      <c r="K76" s="1"/>
      <c r="L76" s="1">
        <f t="shared" si="7"/>
        <v>0</v>
      </c>
      <c r="M76" s="1">
        <f t="shared" si="8"/>
        <v>0</v>
      </c>
      <c r="N76" s="1"/>
      <c r="O76" s="1">
        <f t="shared" si="9"/>
        <v>0</v>
      </c>
    </row>
    <row r="77" spans="1:15" ht="15.75" x14ac:dyDescent="0.25">
      <c r="A77" s="1"/>
      <c r="B77" s="1"/>
      <c r="C77" s="1"/>
      <c r="D77" s="1"/>
      <c r="E77" s="3" t="e">
        <f t="shared" si="5"/>
        <v>#DIV/0!</v>
      </c>
      <c r="F77" s="1"/>
      <c r="G77" s="1"/>
      <c r="H77" s="1">
        <f t="shared" si="6"/>
        <v>0</v>
      </c>
      <c r="I77" s="1"/>
      <c r="J77" s="1"/>
      <c r="K77" s="1"/>
      <c r="L77" s="1">
        <f t="shared" si="7"/>
        <v>0</v>
      </c>
      <c r="M77" s="1">
        <f t="shared" si="8"/>
        <v>0</v>
      </c>
      <c r="N77" s="1"/>
      <c r="O77" s="1">
        <f t="shared" si="9"/>
        <v>0</v>
      </c>
    </row>
    <row r="78" spans="1:15" ht="15.75" x14ac:dyDescent="0.25">
      <c r="A78" s="1"/>
      <c r="B78" s="1"/>
      <c r="C78" s="1"/>
      <c r="D78" s="1"/>
      <c r="E78" s="3" t="e">
        <f t="shared" ref="E78:E112" si="10">(B78)/(B78+C78+D78)</f>
        <v>#DIV/0!</v>
      </c>
      <c r="F78" s="1"/>
      <c r="G78" s="1"/>
      <c r="H78" s="1">
        <f t="shared" si="6"/>
        <v>0</v>
      </c>
      <c r="I78" s="1"/>
      <c r="J78" s="1"/>
      <c r="K78" s="1"/>
      <c r="L78" s="1">
        <f t="shared" si="7"/>
        <v>0</v>
      </c>
      <c r="M78" s="1">
        <f t="shared" ref="M78:M112" si="11">D78*5</f>
        <v>0</v>
      </c>
      <c r="N78" s="1"/>
      <c r="O78" s="1">
        <f t="shared" ref="O78:O112" si="12">SUM(I78:N78)</f>
        <v>0</v>
      </c>
    </row>
    <row r="79" spans="1:15" ht="15.75" x14ac:dyDescent="0.25">
      <c r="A79" s="1"/>
      <c r="B79" s="1"/>
      <c r="C79" s="1"/>
      <c r="D79" s="1"/>
      <c r="E79" s="3" t="e">
        <f t="shared" si="10"/>
        <v>#DIV/0!</v>
      </c>
      <c r="F79" s="1"/>
      <c r="G79" s="1"/>
      <c r="H79" s="1">
        <f t="shared" ref="H79:H112" si="13">F79-G79</f>
        <v>0</v>
      </c>
      <c r="I79" s="1"/>
      <c r="J79" s="1"/>
      <c r="K79" s="1"/>
      <c r="L79" s="1">
        <f t="shared" ref="L79:L112" si="14">B79*10</f>
        <v>0</v>
      </c>
      <c r="M79" s="1">
        <f t="shared" si="11"/>
        <v>0</v>
      </c>
      <c r="N79" s="1"/>
      <c r="O79" s="1">
        <f t="shared" si="12"/>
        <v>0</v>
      </c>
    </row>
    <row r="80" spans="1:15" ht="15.75" x14ac:dyDescent="0.25">
      <c r="A80" s="1"/>
      <c r="B80" s="1"/>
      <c r="C80" s="1"/>
      <c r="D80" s="1"/>
      <c r="E80" s="3" t="e">
        <f t="shared" si="10"/>
        <v>#DIV/0!</v>
      </c>
      <c r="F80" s="1"/>
      <c r="G80" s="1"/>
      <c r="H80" s="1">
        <f t="shared" si="13"/>
        <v>0</v>
      </c>
      <c r="I80" s="1"/>
      <c r="J80" s="1"/>
      <c r="K80" s="1"/>
      <c r="L80" s="1">
        <f t="shared" si="14"/>
        <v>0</v>
      </c>
      <c r="M80" s="1">
        <f t="shared" si="11"/>
        <v>0</v>
      </c>
      <c r="N80" s="1"/>
      <c r="O80" s="1">
        <f t="shared" si="12"/>
        <v>0</v>
      </c>
    </row>
    <row r="81" spans="1:15" ht="15.75" x14ac:dyDescent="0.25">
      <c r="A81" s="1"/>
      <c r="B81" s="1"/>
      <c r="C81" s="1"/>
      <c r="D81" s="1"/>
      <c r="E81" s="3" t="e">
        <f t="shared" si="10"/>
        <v>#DIV/0!</v>
      </c>
      <c r="F81" s="1"/>
      <c r="G81" s="1"/>
      <c r="H81" s="1">
        <f t="shared" si="13"/>
        <v>0</v>
      </c>
      <c r="I81" s="1"/>
      <c r="J81" s="1"/>
      <c r="K81" s="1"/>
      <c r="L81" s="1">
        <f t="shared" si="14"/>
        <v>0</v>
      </c>
      <c r="M81" s="1">
        <f t="shared" si="11"/>
        <v>0</v>
      </c>
      <c r="N81" s="1"/>
      <c r="O81" s="1">
        <f t="shared" si="12"/>
        <v>0</v>
      </c>
    </row>
    <row r="82" spans="1:15" ht="15.75" x14ac:dyDescent="0.25">
      <c r="A82" s="1"/>
      <c r="B82" s="1"/>
      <c r="C82" s="1"/>
      <c r="D82" s="1"/>
      <c r="E82" s="3" t="e">
        <f t="shared" si="10"/>
        <v>#DIV/0!</v>
      </c>
      <c r="F82" s="1"/>
      <c r="G82" s="1"/>
      <c r="H82" s="1">
        <f t="shared" si="13"/>
        <v>0</v>
      </c>
      <c r="I82" s="1"/>
      <c r="J82" s="1"/>
      <c r="K82" s="1"/>
      <c r="L82" s="1">
        <f t="shared" si="14"/>
        <v>0</v>
      </c>
      <c r="M82" s="1">
        <f t="shared" si="11"/>
        <v>0</v>
      </c>
      <c r="N82" s="1"/>
      <c r="O82" s="1">
        <f t="shared" si="12"/>
        <v>0</v>
      </c>
    </row>
    <row r="83" spans="1:15" ht="15.75" x14ac:dyDescent="0.25">
      <c r="A83" s="1"/>
      <c r="B83" s="1"/>
      <c r="C83" s="1"/>
      <c r="D83" s="1"/>
      <c r="E83" s="3" t="e">
        <f t="shared" si="10"/>
        <v>#DIV/0!</v>
      </c>
      <c r="F83" s="1"/>
      <c r="G83" s="1"/>
      <c r="H83" s="1">
        <f t="shared" si="13"/>
        <v>0</v>
      </c>
      <c r="I83" s="1"/>
      <c r="J83" s="1"/>
      <c r="K83" s="1"/>
      <c r="L83" s="1">
        <f t="shared" si="14"/>
        <v>0</v>
      </c>
      <c r="M83" s="1">
        <f t="shared" si="11"/>
        <v>0</v>
      </c>
      <c r="N83" s="1"/>
      <c r="O83" s="1">
        <f t="shared" si="12"/>
        <v>0</v>
      </c>
    </row>
    <row r="84" spans="1:15" ht="15.75" x14ac:dyDescent="0.25">
      <c r="A84" s="1"/>
      <c r="B84" s="1"/>
      <c r="C84" s="1"/>
      <c r="D84" s="1"/>
      <c r="E84" s="3" t="e">
        <f t="shared" si="10"/>
        <v>#DIV/0!</v>
      </c>
      <c r="F84" s="1"/>
      <c r="G84" s="1"/>
      <c r="H84" s="1">
        <f t="shared" si="13"/>
        <v>0</v>
      </c>
      <c r="I84" s="1"/>
      <c r="J84" s="1"/>
      <c r="K84" s="1"/>
      <c r="L84" s="1">
        <f t="shared" si="14"/>
        <v>0</v>
      </c>
      <c r="M84" s="1">
        <f t="shared" si="11"/>
        <v>0</v>
      </c>
      <c r="N84" s="1"/>
      <c r="O84" s="1">
        <f t="shared" si="12"/>
        <v>0</v>
      </c>
    </row>
    <row r="85" spans="1:15" ht="15.75" x14ac:dyDescent="0.25">
      <c r="A85" s="1"/>
      <c r="B85" s="1"/>
      <c r="C85" s="1"/>
      <c r="D85" s="1"/>
      <c r="E85" s="3" t="e">
        <f t="shared" si="10"/>
        <v>#DIV/0!</v>
      </c>
      <c r="F85" s="1"/>
      <c r="G85" s="1"/>
      <c r="H85" s="1">
        <f t="shared" si="13"/>
        <v>0</v>
      </c>
      <c r="I85" s="1"/>
      <c r="J85" s="1"/>
      <c r="K85" s="1"/>
      <c r="L85" s="1">
        <f t="shared" si="14"/>
        <v>0</v>
      </c>
      <c r="M85" s="1">
        <f t="shared" si="11"/>
        <v>0</v>
      </c>
      <c r="N85" s="1"/>
      <c r="O85" s="1">
        <f t="shared" si="12"/>
        <v>0</v>
      </c>
    </row>
    <row r="86" spans="1:15" ht="15.75" x14ac:dyDescent="0.25">
      <c r="A86" s="1"/>
      <c r="B86" s="1"/>
      <c r="C86" s="1"/>
      <c r="D86" s="1"/>
      <c r="E86" s="3" t="e">
        <f t="shared" si="10"/>
        <v>#DIV/0!</v>
      </c>
      <c r="F86" s="1"/>
      <c r="G86" s="1"/>
      <c r="H86" s="1">
        <f t="shared" si="13"/>
        <v>0</v>
      </c>
      <c r="I86" s="1"/>
      <c r="J86" s="1"/>
      <c r="K86" s="1"/>
      <c r="L86" s="1">
        <f t="shared" si="14"/>
        <v>0</v>
      </c>
      <c r="M86" s="1">
        <f t="shared" si="11"/>
        <v>0</v>
      </c>
      <c r="N86" s="1"/>
      <c r="O86" s="1">
        <f t="shared" si="12"/>
        <v>0</v>
      </c>
    </row>
    <row r="87" spans="1:15" ht="15.75" x14ac:dyDescent="0.25">
      <c r="A87" s="1"/>
      <c r="B87" s="1"/>
      <c r="C87" s="1"/>
      <c r="D87" s="1"/>
      <c r="E87" s="3" t="e">
        <f t="shared" si="10"/>
        <v>#DIV/0!</v>
      </c>
      <c r="F87" s="1"/>
      <c r="G87" s="1"/>
      <c r="H87" s="1">
        <f t="shared" si="13"/>
        <v>0</v>
      </c>
      <c r="I87" s="1"/>
      <c r="J87" s="1"/>
      <c r="K87" s="1"/>
      <c r="L87" s="1">
        <f t="shared" si="14"/>
        <v>0</v>
      </c>
      <c r="M87" s="1">
        <f t="shared" si="11"/>
        <v>0</v>
      </c>
      <c r="N87" s="1"/>
      <c r="O87" s="1">
        <f t="shared" si="12"/>
        <v>0</v>
      </c>
    </row>
    <row r="88" spans="1:15" ht="15.75" x14ac:dyDescent="0.25">
      <c r="A88" s="1"/>
      <c r="B88" s="1"/>
      <c r="C88" s="1"/>
      <c r="D88" s="1"/>
      <c r="E88" s="3" t="e">
        <f t="shared" si="10"/>
        <v>#DIV/0!</v>
      </c>
      <c r="F88" s="1"/>
      <c r="G88" s="1"/>
      <c r="H88" s="1">
        <f t="shared" si="13"/>
        <v>0</v>
      </c>
      <c r="I88" s="1"/>
      <c r="J88" s="1"/>
      <c r="K88" s="1"/>
      <c r="L88" s="1">
        <f t="shared" si="14"/>
        <v>0</v>
      </c>
      <c r="M88" s="1">
        <f t="shared" si="11"/>
        <v>0</v>
      </c>
      <c r="N88" s="1"/>
      <c r="O88" s="1">
        <f t="shared" si="12"/>
        <v>0</v>
      </c>
    </row>
    <row r="89" spans="1:15" ht="15.75" x14ac:dyDescent="0.25">
      <c r="A89" s="1"/>
      <c r="B89" s="1"/>
      <c r="C89" s="1"/>
      <c r="D89" s="1"/>
      <c r="E89" s="3" t="e">
        <f t="shared" si="10"/>
        <v>#DIV/0!</v>
      </c>
      <c r="F89" s="1"/>
      <c r="G89" s="1"/>
      <c r="H89" s="1">
        <f t="shared" si="13"/>
        <v>0</v>
      </c>
      <c r="I89" s="1"/>
      <c r="J89" s="1"/>
      <c r="K89" s="1"/>
      <c r="L89" s="1">
        <f t="shared" si="14"/>
        <v>0</v>
      </c>
      <c r="M89" s="1">
        <f t="shared" si="11"/>
        <v>0</v>
      </c>
      <c r="N89" s="1"/>
      <c r="O89" s="1">
        <f t="shared" si="12"/>
        <v>0</v>
      </c>
    </row>
    <row r="90" spans="1:15" ht="15.75" x14ac:dyDescent="0.25">
      <c r="A90" s="1"/>
      <c r="B90" s="1"/>
      <c r="C90" s="1"/>
      <c r="D90" s="1"/>
      <c r="E90" s="3" t="e">
        <f t="shared" si="10"/>
        <v>#DIV/0!</v>
      </c>
      <c r="F90" s="1"/>
      <c r="G90" s="1"/>
      <c r="H90" s="1">
        <f t="shared" si="13"/>
        <v>0</v>
      </c>
      <c r="I90" s="1"/>
      <c r="J90" s="1"/>
      <c r="K90" s="1"/>
      <c r="L90" s="1">
        <f t="shared" si="14"/>
        <v>0</v>
      </c>
      <c r="M90" s="1">
        <f t="shared" si="11"/>
        <v>0</v>
      </c>
      <c r="N90" s="1"/>
      <c r="O90" s="1">
        <f t="shared" si="12"/>
        <v>0</v>
      </c>
    </row>
    <row r="91" spans="1:15" ht="15.75" x14ac:dyDescent="0.25">
      <c r="A91" s="1"/>
      <c r="B91" s="1"/>
      <c r="C91" s="1"/>
      <c r="D91" s="1"/>
      <c r="E91" s="3" t="e">
        <f t="shared" si="10"/>
        <v>#DIV/0!</v>
      </c>
      <c r="F91" s="1"/>
      <c r="G91" s="1"/>
      <c r="H91" s="1">
        <f t="shared" si="13"/>
        <v>0</v>
      </c>
      <c r="I91" s="1"/>
      <c r="J91" s="1"/>
      <c r="K91" s="1"/>
      <c r="L91" s="1">
        <f t="shared" si="14"/>
        <v>0</v>
      </c>
      <c r="M91" s="1">
        <f t="shared" si="11"/>
        <v>0</v>
      </c>
      <c r="N91" s="1"/>
      <c r="O91" s="1">
        <f t="shared" si="12"/>
        <v>0</v>
      </c>
    </row>
    <row r="92" spans="1:15" ht="15.75" x14ac:dyDescent="0.25">
      <c r="A92" s="1"/>
      <c r="B92" s="1"/>
      <c r="C92" s="1"/>
      <c r="D92" s="1"/>
      <c r="E92" s="3" t="e">
        <f t="shared" si="10"/>
        <v>#DIV/0!</v>
      </c>
      <c r="F92" s="1"/>
      <c r="G92" s="1"/>
      <c r="H92" s="1">
        <f t="shared" si="13"/>
        <v>0</v>
      </c>
      <c r="I92" s="1"/>
      <c r="J92" s="1"/>
      <c r="K92" s="1"/>
      <c r="L92" s="1">
        <f t="shared" si="14"/>
        <v>0</v>
      </c>
      <c r="M92" s="1">
        <f t="shared" si="11"/>
        <v>0</v>
      </c>
      <c r="N92" s="1"/>
      <c r="O92" s="1">
        <f t="shared" si="12"/>
        <v>0</v>
      </c>
    </row>
    <row r="93" spans="1:15" ht="15.75" x14ac:dyDescent="0.25">
      <c r="A93" s="1"/>
      <c r="B93" s="1"/>
      <c r="C93" s="1"/>
      <c r="D93" s="1"/>
      <c r="E93" s="3" t="e">
        <f t="shared" si="10"/>
        <v>#DIV/0!</v>
      </c>
      <c r="F93" s="1"/>
      <c r="G93" s="1"/>
      <c r="H93" s="1">
        <f t="shared" si="13"/>
        <v>0</v>
      </c>
      <c r="I93" s="1"/>
      <c r="J93" s="1"/>
      <c r="K93" s="1"/>
      <c r="L93" s="1">
        <f t="shared" si="14"/>
        <v>0</v>
      </c>
      <c r="M93" s="1">
        <f t="shared" si="11"/>
        <v>0</v>
      </c>
      <c r="N93" s="1"/>
      <c r="O93" s="1">
        <f t="shared" si="12"/>
        <v>0</v>
      </c>
    </row>
    <row r="94" spans="1:15" ht="15.75" x14ac:dyDescent="0.25">
      <c r="A94" s="1"/>
      <c r="B94" s="1"/>
      <c r="C94" s="1"/>
      <c r="D94" s="1"/>
      <c r="E94" s="3" t="e">
        <f t="shared" si="10"/>
        <v>#DIV/0!</v>
      </c>
      <c r="F94" s="1"/>
      <c r="G94" s="1"/>
      <c r="H94" s="1">
        <f t="shared" si="13"/>
        <v>0</v>
      </c>
      <c r="I94" s="1"/>
      <c r="J94" s="1"/>
      <c r="K94" s="1"/>
      <c r="L94" s="1">
        <f t="shared" si="14"/>
        <v>0</v>
      </c>
      <c r="M94" s="1">
        <f t="shared" si="11"/>
        <v>0</v>
      </c>
      <c r="N94" s="1"/>
      <c r="O94" s="1">
        <f t="shared" si="12"/>
        <v>0</v>
      </c>
    </row>
    <row r="95" spans="1:15" ht="15.75" x14ac:dyDescent="0.25">
      <c r="A95" s="1"/>
      <c r="B95" s="1"/>
      <c r="C95" s="1"/>
      <c r="D95" s="1"/>
      <c r="E95" s="3" t="e">
        <f t="shared" si="10"/>
        <v>#DIV/0!</v>
      </c>
      <c r="F95" s="1"/>
      <c r="G95" s="1"/>
      <c r="H95" s="1">
        <f t="shared" si="13"/>
        <v>0</v>
      </c>
      <c r="I95" s="1"/>
      <c r="J95" s="1"/>
      <c r="K95" s="1"/>
      <c r="L95" s="1">
        <f t="shared" si="14"/>
        <v>0</v>
      </c>
      <c r="M95" s="1">
        <f t="shared" si="11"/>
        <v>0</v>
      </c>
      <c r="N95" s="1"/>
      <c r="O95" s="1">
        <f t="shared" si="12"/>
        <v>0</v>
      </c>
    </row>
    <row r="96" spans="1:15" ht="15.75" x14ac:dyDescent="0.25">
      <c r="A96" s="1"/>
      <c r="B96" s="1"/>
      <c r="C96" s="1"/>
      <c r="D96" s="1"/>
      <c r="E96" s="3" t="e">
        <f t="shared" si="10"/>
        <v>#DIV/0!</v>
      </c>
      <c r="F96" s="1"/>
      <c r="G96" s="1"/>
      <c r="H96" s="1">
        <f t="shared" si="13"/>
        <v>0</v>
      </c>
      <c r="I96" s="1"/>
      <c r="J96" s="1"/>
      <c r="K96" s="1"/>
      <c r="L96" s="1">
        <f t="shared" si="14"/>
        <v>0</v>
      </c>
      <c r="M96" s="1">
        <f t="shared" si="11"/>
        <v>0</v>
      </c>
      <c r="N96" s="1"/>
      <c r="O96" s="1">
        <f t="shared" si="12"/>
        <v>0</v>
      </c>
    </row>
    <row r="97" spans="1:15" ht="15.75" x14ac:dyDescent="0.25">
      <c r="A97" s="1"/>
      <c r="B97" s="1"/>
      <c r="C97" s="1"/>
      <c r="D97" s="1"/>
      <c r="E97" s="3" t="e">
        <f t="shared" si="10"/>
        <v>#DIV/0!</v>
      </c>
      <c r="F97" s="1"/>
      <c r="G97" s="1"/>
      <c r="H97" s="1">
        <f t="shared" si="13"/>
        <v>0</v>
      </c>
      <c r="I97" s="1"/>
      <c r="J97" s="1"/>
      <c r="K97" s="1"/>
      <c r="L97" s="1">
        <f t="shared" si="14"/>
        <v>0</v>
      </c>
      <c r="M97" s="1">
        <f t="shared" si="11"/>
        <v>0</v>
      </c>
      <c r="N97" s="1"/>
      <c r="O97" s="1">
        <f t="shared" si="12"/>
        <v>0</v>
      </c>
    </row>
    <row r="98" spans="1:15" ht="15.75" x14ac:dyDescent="0.25">
      <c r="A98" s="1"/>
      <c r="B98" s="1"/>
      <c r="C98" s="1"/>
      <c r="D98" s="1"/>
      <c r="E98" s="3" t="e">
        <f t="shared" si="10"/>
        <v>#DIV/0!</v>
      </c>
      <c r="F98" s="1"/>
      <c r="G98" s="1"/>
      <c r="H98" s="1">
        <f t="shared" si="13"/>
        <v>0</v>
      </c>
      <c r="I98" s="1"/>
      <c r="J98" s="1"/>
      <c r="K98" s="1"/>
      <c r="L98" s="1">
        <f t="shared" si="14"/>
        <v>0</v>
      </c>
      <c r="M98" s="1">
        <f t="shared" si="11"/>
        <v>0</v>
      </c>
      <c r="N98" s="1"/>
      <c r="O98" s="1">
        <f t="shared" si="12"/>
        <v>0</v>
      </c>
    </row>
    <row r="99" spans="1:15" ht="15.75" x14ac:dyDescent="0.25">
      <c r="A99" s="1"/>
      <c r="B99" s="1"/>
      <c r="C99" s="1"/>
      <c r="D99" s="1"/>
      <c r="E99" s="3" t="e">
        <f t="shared" si="10"/>
        <v>#DIV/0!</v>
      </c>
      <c r="F99" s="1"/>
      <c r="G99" s="1"/>
      <c r="H99" s="1">
        <f t="shared" si="13"/>
        <v>0</v>
      </c>
      <c r="I99" s="1"/>
      <c r="J99" s="1"/>
      <c r="K99" s="1"/>
      <c r="L99" s="1">
        <f t="shared" si="14"/>
        <v>0</v>
      </c>
      <c r="M99" s="1">
        <f t="shared" si="11"/>
        <v>0</v>
      </c>
      <c r="N99" s="1"/>
      <c r="O99" s="1">
        <f t="shared" si="12"/>
        <v>0</v>
      </c>
    </row>
    <row r="100" spans="1:15" ht="15.75" x14ac:dyDescent="0.25">
      <c r="A100" s="1"/>
      <c r="B100" s="1"/>
      <c r="C100" s="1"/>
      <c r="D100" s="1"/>
      <c r="E100" s="3" t="e">
        <f t="shared" si="10"/>
        <v>#DIV/0!</v>
      </c>
      <c r="F100" s="1"/>
      <c r="G100" s="1"/>
      <c r="H100" s="1">
        <f t="shared" si="13"/>
        <v>0</v>
      </c>
      <c r="I100" s="1"/>
      <c r="J100" s="1"/>
      <c r="K100" s="1"/>
      <c r="L100" s="1">
        <f t="shared" si="14"/>
        <v>0</v>
      </c>
      <c r="M100" s="1">
        <f t="shared" si="11"/>
        <v>0</v>
      </c>
      <c r="N100" s="1"/>
      <c r="O100" s="1">
        <f t="shared" si="12"/>
        <v>0</v>
      </c>
    </row>
    <row r="101" spans="1:15" ht="15.75" x14ac:dyDescent="0.25">
      <c r="A101" s="1"/>
      <c r="B101" s="1"/>
      <c r="C101" s="1"/>
      <c r="D101" s="1"/>
      <c r="E101" s="3" t="e">
        <f t="shared" si="10"/>
        <v>#DIV/0!</v>
      </c>
      <c r="F101" s="1"/>
      <c r="G101" s="1"/>
      <c r="H101" s="1">
        <f t="shared" si="13"/>
        <v>0</v>
      </c>
      <c r="I101" s="1"/>
      <c r="J101" s="1"/>
      <c r="K101" s="1"/>
      <c r="L101" s="1">
        <f t="shared" si="14"/>
        <v>0</v>
      </c>
      <c r="M101" s="1">
        <f t="shared" si="11"/>
        <v>0</v>
      </c>
      <c r="N101" s="1"/>
      <c r="O101" s="1">
        <f t="shared" si="12"/>
        <v>0</v>
      </c>
    </row>
    <row r="102" spans="1:15" ht="15.75" x14ac:dyDescent="0.25">
      <c r="A102" s="1"/>
      <c r="B102" s="1"/>
      <c r="C102" s="1"/>
      <c r="D102" s="1"/>
      <c r="E102" s="3" t="e">
        <f t="shared" si="10"/>
        <v>#DIV/0!</v>
      </c>
      <c r="F102" s="1"/>
      <c r="G102" s="1"/>
      <c r="H102" s="1">
        <f t="shared" si="13"/>
        <v>0</v>
      </c>
      <c r="I102" s="1"/>
      <c r="J102" s="1"/>
      <c r="K102" s="1"/>
      <c r="L102" s="1">
        <f t="shared" si="14"/>
        <v>0</v>
      </c>
      <c r="M102" s="1">
        <f t="shared" si="11"/>
        <v>0</v>
      </c>
      <c r="N102" s="1"/>
      <c r="O102" s="1">
        <f t="shared" si="12"/>
        <v>0</v>
      </c>
    </row>
    <row r="103" spans="1:15" ht="15.75" x14ac:dyDescent="0.25">
      <c r="A103" s="1"/>
      <c r="B103" s="1"/>
      <c r="C103" s="1"/>
      <c r="D103" s="1"/>
      <c r="E103" s="3" t="e">
        <f t="shared" si="10"/>
        <v>#DIV/0!</v>
      </c>
      <c r="F103" s="1"/>
      <c r="G103" s="1"/>
      <c r="H103" s="1">
        <f t="shared" si="13"/>
        <v>0</v>
      </c>
      <c r="I103" s="1"/>
      <c r="J103" s="1"/>
      <c r="K103" s="1"/>
      <c r="L103" s="1">
        <f t="shared" si="14"/>
        <v>0</v>
      </c>
      <c r="M103" s="1">
        <f t="shared" si="11"/>
        <v>0</v>
      </c>
      <c r="N103" s="1"/>
      <c r="O103" s="1">
        <f t="shared" si="12"/>
        <v>0</v>
      </c>
    </row>
    <row r="104" spans="1:15" ht="15.75" x14ac:dyDescent="0.25">
      <c r="A104" s="1"/>
      <c r="B104" s="1"/>
      <c r="C104" s="1"/>
      <c r="D104" s="1"/>
      <c r="E104" s="3" t="e">
        <f t="shared" si="10"/>
        <v>#DIV/0!</v>
      </c>
      <c r="F104" s="1"/>
      <c r="G104" s="1"/>
      <c r="H104" s="1">
        <f t="shared" si="13"/>
        <v>0</v>
      </c>
      <c r="I104" s="1"/>
      <c r="J104" s="1"/>
      <c r="K104" s="1"/>
      <c r="L104" s="1">
        <f t="shared" si="14"/>
        <v>0</v>
      </c>
      <c r="M104" s="1">
        <f t="shared" si="11"/>
        <v>0</v>
      </c>
      <c r="N104" s="1"/>
      <c r="O104" s="1">
        <f t="shared" si="12"/>
        <v>0</v>
      </c>
    </row>
    <row r="105" spans="1:15" ht="15.75" x14ac:dyDescent="0.25">
      <c r="A105" s="1"/>
      <c r="B105" s="1"/>
      <c r="C105" s="1"/>
      <c r="D105" s="1"/>
      <c r="E105" s="3" t="e">
        <f t="shared" si="10"/>
        <v>#DIV/0!</v>
      </c>
      <c r="F105" s="1"/>
      <c r="G105" s="1"/>
      <c r="H105" s="1">
        <f t="shared" si="13"/>
        <v>0</v>
      </c>
      <c r="I105" s="1"/>
      <c r="J105" s="1"/>
      <c r="K105" s="1"/>
      <c r="L105" s="1">
        <f t="shared" si="14"/>
        <v>0</v>
      </c>
      <c r="M105" s="1">
        <f t="shared" si="11"/>
        <v>0</v>
      </c>
      <c r="N105" s="1"/>
      <c r="O105" s="1">
        <f t="shared" si="12"/>
        <v>0</v>
      </c>
    </row>
    <row r="106" spans="1:15" ht="15.75" x14ac:dyDescent="0.25">
      <c r="A106" s="1"/>
      <c r="B106" s="1"/>
      <c r="C106" s="1"/>
      <c r="D106" s="1"/>
      <c r="E106" s="3" t="e">
        <f t="shared" si="10"/>
        <v>#DIV/0!</v>
      </c>
      <c r="F106" s="1"/>
      <c r="G106" s="1"/>
      <c r="H106" s="1">
        <f t="shared" si="13"/>
        <v>0</v>
      </c>
      <c r="I106" s="1"/>
      <c r="J106" s="1"/>
      <c r="K106" s="1"/>
      <c r="L106" s="1">
        <f t="shared" si="14"/>
        <v>0</v>
      </c>
      <c r="M106" s="1">
        <f t="shared" si="11"/>
        <v>0</v>
      </c>
      <c r="N106" s="1"/>
      <c r="O106" s="1">
        <f t="shared" si="12"/>
        <v>0</v>
      </c>
    </row>
    <row r="107" spans="1:15" ht="15.75" x14ac:dyDescent="0.25">
      <c r="A107" s="1"/>
      <c r="B107" s="1"/>
      <c r="C107" s="1"/>
      <c r="D107" s="1"/>
      <c r="E107" s="3" t="e">
        <f t="shared" si="10"/>
        <v>#DIV/0!</v>
      </c>
      <c r="F107" s="1"/>
      <c r="G107" s="1"/>
      <c r="H107" s="1">
        <f t="shared" si="13"/>
        <v>0</v>
      </c>
      <c r="I107" s="1"/>
      <c r="J107" s="1"/>
      <c r="K107" s="1"/>
      <c r="L107" s="1">
        <f t="shared" si="14"/>
        <v>0</v>
      </c>
      <c r="M107" s="1">
        <f t="shared" si="11"/>
        <v>0</v>
      </c>
      <c r="N107" s="1"/>
      <c r="O107" s="1">
        <f t="shared" si="12"/>
        <v>0</v>
      </c>
    </row>
    <row r="108" spans="1:15" ht="15.75" x14ac:dyDescent="0.25">
      <c r="A108" s="1"/>
      <c r="B108" s="1"/>
      <c r="C108" s="1"/>
      <c r="D108" s="1"/>
      <c r="E108" s="3" t="e">
        <f t="shared" si="10"/>
        <v>#DIV/0!</v>
      </c>
      <c r="F108" s="1"/>
      <c r="G108" s="1"/>
      <c r="H108" s="1">
        <f t="shared" si="13"/>
        <v>0</v>
      </c>
      <c r="I108" s="1"/>
      <c r="J108" s="1"/>
      <c r="K108" s="1"/>
      <c r="L108" s="1">
        <f t="shared" si="14"/>
        <v>0</v>
      </c>
      <c r="M108" s="1">
        <f t="shared" si="11"/>
        <v>0</v>
      </c>
      <c r="N108" s="1"/>
      <c r="O108" s="1">
        <f t="shared" si="12"/>
        <v>0</v>
      </c>
    </row>
    <row r="109" spans="1:15" ht="15.75" x14ac:dyDescent="0.25">
      <c r="A109" s="1"/>
      <c r="B109" s="1"/>
      <c r="C109" s="1"/>
      <c r="D109" s="1"/>
      <c r="E109" s="3" t="e">
        <f t="shared" si="10"/>
        <v>#DIV/0!</v>
      </c>
      <c r="F109" s="1"/>
      <c r="G109" s="1"/>
      <c r="H109" s="1">
        <f t="shared" si="13"/>
        <v>0</v>
      </c>
      <c r="I109" s="1"/>
      <c r="J109" s="1"/>
      <c r="K109" s="1"/>
      <c r="L109" s="1">
        <f t="shared" si="14"/>
        <v>0</v>
      </c>
      <c r="M109" s="1">
        <f t="shared" si="11"/>
        <v>0</v>
      </c>
      <c r="N109" s="1"/>
      <c r="O109" s="1">
        <f t="shared" si="12"/>
        <v>0</v>
      </c>
    </row>
    <row r="110" spans="1:15" ht="15.75" x14ac:dyDescent="0.25">
      <c r="A110" s="1"/>
      <c r="B110" s="1"/>
      <c r="C110" s="1"/>
      <c r="D110" s="1"/>
      <c r="E110" s="3" t="e">
        <f t="shared" si="10"/>
        <v>#DIV/0!</v>
      </c>
      <c r="F110" s="1"/>
      <c r="G110" s="1"/>
      <c r="H110" s="1">
        <f t="shared" si="13"/>
        <v>0</v>
      </c>
      <c r="I110" s="1"/>
      <c r="J110" s="1"/>
      <c r="K110" s="1"/>
      <c r="L110" s="1">
        <f t="shared" si="14"/>
        <v>0</v>
      </c>
      <c r="M110" s="1">
        <f t="shared" si="11"/>
        <v>0</v>
      </c>
      <c r="N110" s="1"/>
      <c r="O110" s="1">
        <f t="shared" si="12"/>
        <v>0</v>
      </c>
    </row>
    <row r="111" spans="1:15" ht="15.75" x14ac:dyDescent="0.25">
      <c r="A111" s="1"/>
      <c r="B111" s="1"/>
      <c r="C111" s="1"/>
      <c r="D111" s="1"/>
      <c r="E111" s="3" t="e">
        <f t="shared" si="10"/>
        <v>#DIV/0!</v>
      </c>
      <c r="F111" s="1"/>
      <c r="G111" s="1"/>
      <c r="H111" s="1">
        <f t="shared" si="13"/>
        <v>0</v>
      </c>
      <c r="I111" s="1"/>
      <c r="J111" s="1"/>
      <c r="K111" s="1"/>
      <c r="L111" s="1">
        <f t="shared" si="14"/>
        <v>0</v>
      </c>
      <c r="M111" s="1">
        <f t="shared" si="11"/>
        <v>0</v>
      </c>
      <c r="N111" s="1"/>
      <c r="O111" s="1">
        <f t="shared" si="12"/>
        <v>0</v>
      </c>
    </row>
    <row r="112" spans="1:15" ht="15.75" x14ac:dyDescent="0.25">
      <c r="A112" s="1"/>
      <c r="B112" s="1"/>
      <c r="C112" s="1"/>
      <c r="D112" s="1"/>
      <c r="E112" s="3" t="e">
        <f t="shared" si="10"/>
        <v>#DIV/0!</v>
      </c>
      <c r="F112" s="1"/>
      <c r="G112" s="1"/>
      <c r="H112" s="1">
        <f t="shared" si="13"/>
        <v>0</v>
      </c>
      <c r="I112" s="1"/>
      <c r="J112" s="1"/>
      <c r="K112" s="1"/>
      <c r="L112" s="1">
        <f t="shared" si="14"/>
        <v>0</v>
      </c>
      <c r="M112" s="1">
        <f t="shared" si="11"/>
        <v>0</v>
      </c>
      <c r="N112" s="1"/>
      <c r="O112" s="1">
        <f t="shared" si="12"/>
        <v>0</v>
      </c>
    </row>
  </sheetData>
  <mergeCells count="1">
    <mergeCell ref="A1:O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02"/>
  <sheetViews>
    <sheetView workbookViewId="0">
      <selection activeCell="N3" sqref="N3:N13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85546875" customWidth="1"/>
    <col min="16" max="18" width="15.7109375" customWidth="1"/>
    <col min="19" max="20" width="11.7109375" customWidth="1"/>
    <col min="21" max="21" width="14.7109375" customWidth="1"/>
    <col min="22" max="44" width="11.7109375" customWidth="1"/>
  </cols>
  <sheetData>
    <row r="1" spans="1:44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44" ht="15.75" x14ac:dyDescent="0.25">
      <c r="A2" s="1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x14ac:dyDescent="0.25">
      <c r="A3" s="1"/>
      <c r="B3" s="1"/>
      <c r="C3" s="1"/>
      <c r="D3" s="1"/>
      <c r="E3" s="3" t="e">
        <f t="shared" ref="E3:E34" si="0">(B3)/(B3+C3+D3)</f>
        <v>#DIV/0!</v>
      </c>
      <c r="F3" s="1"/>
      <c r="G3" s="1"/>
      <c r="H3" s="1">
        <f t="shared" ref="H3:H34" si="1">F3-G3</f>
        <v>0</v>
      </c>
      <c r="I3" s="1"/>
      <c r="J3" s="1"/>
      <c r="K3" s="1"/>
      <c r="L3" s="1">
        <f t="shared" ref="L3:L34" si="2">B3*10</f>
        <v>0</v>
      </c>
      <c r="M3" s="1">
        <f t="shared" ref="M3:M34" si="3">D3*5</f>
        <v>0</v>
      </c>
      <c r="N3" s="1"/>
      <c r="O3" s="1">
        <f t="shared" ref="O3:O34" si="4">SUM(I3:N3)</f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 x14ac:dyDescent="0.25">
      <c r="A4" s="1"/>
      <c r="B4" s="1"/>
      <c r="C4" s="1"/>
      <c r="D4" s="1"/>
      <c r="E4" s="3" t="e">
        <f t="shared" si="0"/>
        <v>#DIV/0!</v>
      </c>
      <c r="F4" s="1"/>
      <c r="G4" s="1"/>
      <c r="H4" s="1">
        <f t="shared" si="1"/>
        <v>0</v>
      </c>
      <c r="I4" s="1"/>
      <c r="J4" s="1"/>
      <c r="K4" s="1"/>
      <c r="L4" s="1">
        <f t="shared" si="2"/>
        <v>0</v>
      </c>
      <c r="M4" s="1">
        <f t="shared" si="3"/>
        <v>0</v>
      </c>
      <c r="N4" s="1"/>
      <c r="O4" s="1">
        <f t="shared" si="4"/>
        <v>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 x14ac:dyDescent="0.25">
      <c r="A5" s="1"/>
      <c r="B5" s="1"/>
      <c r="C5" s="1"/>
      <c r="D5" s="1"/>
      <c r="E5" s="3" t="e">
        <f t="shared" si="0"/>
        <v>#DIV/0!</v>
      </c>
      <c r="F5" s="1"/>
      <c r="G5" s="1"/>
      <c r="H5" s="1">
        <f t="shared" si="1"/>
        <v>0</v>
      </c>
      <c r="I5" s="1"/>
      <c r="J5" s="1"/>
      <c r="K5" s="1"/>
      <c r="L5" s="1">
        <f t="shared" si="2"/>
        <v>0</v>
      </c>
      <c r="M5" s="1">
        <f t="shared" si="3"/>
        <v>0</v>
      </c>
      <c r="N5" s="1"/>
      <c r="O5" s="1">
        <f t="shared" si="4"/>
        <v>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 x14ac:dyDescent="0.25">
      <c r="A6" s="1"/>
      <c r="B6" s="1"/>
      <c r="C6" s="1"/>
      <c r="D6" s="1"/>
      <c r="E6" s="3" t="e">
        <f t="shared" si="0"/>
        <v>#DIV/0!</v>
      </c>
      <c r="F6" s="1"/>
      <c r="G6" s="1"/>
      <c r="H6" s="1">
        <f t="shared" si="1"/>
        <v>0</v>
      </c>
      <c r="I6" s="1"/>
      <c r="J6" s="1"/>
      <c r="K6" s="1"/>
      <c r="L6" s="1">
        <f t="shared" si="2"/>
        <v>0</v>
      </c>
      <c r="M6" s="1">
        <f t="shared" si="3"/>
        <v>0</v>
      </c>
      <c r="N6" s="1"/>
      <c r="O6" s="1">
        <f t="shared" si="4"/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.75" x14ac:dyDescent="0.25">
      <c r="A7" s="1"/>
      <c r="B7" s="1"/>
      <c r="C7" s="1"/>
      <c r="D7" s="1"/>
      <c r="E7" s="3" t="e">
        <f t="shared" si="0"/>
        <v>#DIV/0!</v>
      </c>
      <c r="F7" s="1"/>
      <c r="G7" s="1"/>
      <c r="H7" s="1">
        <f t="shared" si="1"/>
        <v>0</v>
      </c>
      <c r="I7" s="1"/>
      <c r="J7" s="1"/>
      <c r="K7" s="1"/>
      <c r="L7" s="1">
        <f t="shared" si="2"/>
        <v>0</v>
      </c>
      <c r="M7" s="1">
        <f t="shared" si="3"/>
        <v>0</v>
      </c>
      <c r="N7" s="1"/>
      <c r="O7" s="1">
        <f t="shared" si="4"/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x14ac:dyDescent="0.25">
      <c r="A8" s="1"/>
      <c r="B8" s="1"/>
      <c r="C8" s="1"/>
      <c r="D8" s="1"/>
      <c r="E8" s="3" t="e">
        <f t="shared" si="0"/>
        <v>#DIV/0!</v>
      </c>
      <c r="F8" s="1"/>
      <c r="G8" s="1"/>
      <c r="H8" s="1">
        <f t="shared" si="1"/>
        <v>0</v>
      </c>
      <c r="I8" s="1"/>
      <c r="J8" s="1"/>
      <c r="K8" s="1"/>
      <c r="L8" s="1">
        <f t="shared" si="2"/>
        <v>0</v>
      </c>
      <c r="M8" s="1">
        <f t="shared" si="3"/>
        <v>0</v>
      </c>
      <c r="N8" s="1"/>
      <c r="O8" s="1">
        <f t="shared" si="4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.75" x14ac:dyDescent="0.25">
      <c r="A9" s="1"/>
      <c r="B9" s="1"/>
      <c r="C9" s="1"/>
      <c r="D9" s="1"/>
      <c r="E9" s="3" t="e">
        <f t="shared" si="0"/>
        <v>#DIV/0!</v>
      </c>
      <c r="F9" s="1"/>
      <c r="G9" s="1"/>
      <c r="H9" s="1">
        <f t="shared" si="1"/>
        <v>0</v>
      </c>
      <c r="I9" s="1"/>
      <c r="J9" s="1"/>
      <c r="K9" s="1"/>
      <c r="L9" s="1">
        <f t="shared" si="2"/>
        <v>0</v>
      </c>
      <c r="M9" s="1">
        <f t="shared" si="3"/>
        <v>0</v>
      </c>
      <c r="N9" s="1"/>
      <c r="O9" s="1">
        <f t="shared" si="4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.75" x14ac:dyDescent="0.25">
      <c r="A10" s="1"/>
      <c r="B10" s="1"/>
      <c r="C10" s="1"/>
      <c r="D10" s="1"/>
      <c r="E10" s="3" t="e">
        <f t="shared" si="0"/>
        <v>#DIV/0!</v>
      </c>
      <c r="F10" s="1"/>
      <c r="G10" s="1"/>
      <c r="H10" s="1">
        <f t="shared" si="1"/>
        <v>0</v>
      </c>
      <c r="I10" s="1"/>
      <c r="J10" s="1"/>
      <c r="K10" s="1"/>
      <c r="L10" s="1">
        <f t="shared" si="2"/>
        <v>0</v>
      </c>
      <c r="M10" s="1">
        <f t="shared" si="3"/>
        <v>0</v>
      </c>
      <c r="N10" s="1"/>
      <c r="O10" s="1">
        <f t="shared" si="4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 x14ac:dyDescent="0.25">
      <c r="A11" s="1"/>
      <c r="B11" s="1"/>
      <c r="C11" s="1"/>
      <c r="D11" s="1"/>
      <c r="E11" s="3" t="e">
        <f t="shared" si="0"/>
        <v>#DIV/0!</v>
      </c>
      <c r="F11" s="1"/>
      <c r="G11" s="1"/>
      <c r="H11" s="1">
        <f t="shared" si="1"/>
        <v>0</v>
      </c>
      <c r="I11" s="1"/>
      <c r="J11" s="1"/>
      <c r="K11" s="1"/>
      <c r="L11" s="1">
        <f t="shared" si="2"/>
        <v>0</v>
      </c>
      <c r="M11" s="1">
        <f t="shared" si="3"/>
        <v>0</v>
      </c>
      <c r="N11" s="1"/>
      <c r="O11" s="1">
        <f t="shared" si="4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.75" x14ac:dyDescent="0.25">
      <c r="A12" s="1"/>
      <c r="B12" s="1"/>
      <c r="C12" s="1"/>
      <c r="D12" s="1"/>
      <c r="E12" s="3" t="e">
        <f t="shared" si="0"/>
        <v>#DIV/0!</v>
      </c>
      <c r="F12" s="1"/>
      <c r="G12" s="1"/>
      <c r="H12" s="1">
        <f t="shared" si="1"/>
        <v>0</v>
      </c>
      <c r="I12" s="1"/>
      <c r="J12" s="1"/>
      <c r="K12" s="1"/>
      <c r="L12" s="1">
        <f t="shared" si="2"/>
        <v>0</v>
      </c>
      <c r="M12" s="1">
        <f t="shared" si="3"/>
        <v>0</v>
      </c>
      <c r="N12" s="1"/>
      <c r="O12" s="1">
        <f t="shared" si="4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.75" x14ac:dyDescent="0.25">
      <c r="A13" s="1"/>
      <c r="B13" s="1"/>
      <c r="C13" s="1"/>
      <c r="D13" s="1"/>
      <c r="E13" s="3" t="e">
        <f t="shared" si="0"/>
        <v>#DIV/0!</v>
      </c>
      <c r="F13" s="1"/>
      <c r="G13" s="1"/>
      <c r="H13" s="1">
        <f t="shared" si="1"/>
        <v>0</v>
      </c>
      <c r="I13" s="1"/>
      <c r="J13" s="1"/>
      <c r="K13" s="1"/>
      <c r="L13" s="1">
        <f t="shared" si="2"/>
        <v>0</v>
      </c>
      <c r="M13" s="1">
        <f t="shared" si="3"/>
        <v>0</v>
      </c>
      <c r="N13" s="1"/>
      <c r="O13" s="1">
        <f t="shared" si="4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5.75" x14ac:dyDescent="0.25">
      <c r="A14" s="1"/>
      <c r="B14" s="1"/>
      <c r="C14" s="1"/>
      <c r="D14" s="1"/>
      <c r="E14" s="3" t="e">
        <f t="shared" si="0"/>
        <v>#DIV/0!</v>
      </c>
      <c r="F14" s="1"/>
      <c r="G14" s="1"/>
      <c r="H14" s="1">
        <f t="shared" si="1"/>
        <v>0</v>
      </c>
      <c r="I14" s="1"/>
      <c r="J14" s="1"/>
      <c r="K14" s="1"/>
      <c r="L14" s="1">
        <f t="shared" si="2"/>
        <v>0</v>
      </c>
      <c r="M14" s="1">
        <f t="shared" si="3"/>
        <v>0</v>
      </c>
      <c r="N14" s="1"/>
      <c r="O14" s="1">
        <f t="shared" si="4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5.75" x14ac:dyDescent="0.25">
      <c r="A15" s="1"/>
      <c r="B15" s="1"/>
      <c r="C15" s="1"/>
      <c r="D15" s="1"/>
      <c r="E15" s="3" t="e">
        <f t="shared" si="0"/>
        <v>#DIV/0!</v>
      </c>
      <c r="F15" s="1"/>
      <c r="G15" s="1"/>
      <c r="H15" s="1">
        <f t="shared" si="1"/>
        <v>0</v>
      </c>
      <c r="I15" s="1"/>
      <c r="J15" s="1"/>
      <c r="K15" s="1"/>
      <c r="L15" s="1">
        <f t="shared" si="2"/>
        <v>0</v>
      </c>
      <c r="M15" s="1">
        <f t="shared" si="3"/>
        <v>0</v>
      </c>
      <c r="N15" s="1"/>
      <c r="O15" s="1">
        <f t="shared" si="4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5.75" x14ac:dyDescent="0.25">
      <c r="A16" s="1"/>
      <c r="B16" s="1"/>
      <c r="C16" s="1"/>
      <c r="D16" s="1"/>
      <c r="E16" s="3" t="e">
        <f t="shared" si="0"/>
        <v>#DIV/0!</v>
      </c>
      <c r="F16" s="1"/>
      <c r="G16" s="1"/>
      <c r="H16" s="1">
        <f t="shared" si="1"/>
        <v>0</v>
      </c>
      <c r="I16" s="1"/>
      <c r="J16" s="1"/>
      <c r="K16" s="1"/>
      <c r="L16" s="1">
        <f t="shared" si="2"/>
        <v>0</v>
      </c>
      <c r="M16" s="1">
        <f t="shared" si="3"/>
        <v>0</v>
      </c>
      <c r="N16" s="1"/>
      <c r="O16" s="1">
        <f t="shared" si="4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.75" x14ac:dyDescent="0.25">
      <c r="A17" s="1"/>
      <c r="B17" s="1"/>
      <c r="C17" s="1"/>
      <c r="D17" s="1"/>
      <c r="E17" s="3" t="e">
        <f t="shared" si="0"/>
        <v>#DIV/0!</v>
      </c>
      <c r="F17" s="1"/>
      <c r="G17" s="1"/>
      <c r="H17" s="1">
        <f t="shared" si="1"/>
        <v>0</v>
      </c>
      <c r="I17" s="1"/>
      <c r="J17" s="1"/>
      <c r="K17" s="1"/>
      <c r="L17" s="1">
        <f t="shared" si="2"/>
        <v>0</v>
      </c>
      <c r="M17" s="1">
        <f t="shared" si="3"/>
        <v>0</v>
      </c>
      <c r="N17" s="1"/>
      <c r="O17" s="1">
        <f t="shared" si="4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.75" x14ac:dyDescent="0.25">
      <c r="A18" s="1"/>
      <c r="B18" s="1"/>
      <c r="C18" s="1"/>
      <c r="D18" s="1"/>
      <c r="E18" s="3" t="e">
        <f t="shared" si="0"/>
        <v>#DIV/0!</v>
      </c>
      <c r="F18" s="1"/>
      <c r="G18" s="1"/>
      <c r="H18" s="1">
        <f t="shared" si="1"/>
        <v>0</v>
      </c>
      <c r="I18" s="1"/>
      <c r="J18" s="1"/>
      <c r="K18" s="1"/>
      <c r="L18" s="1">
        <f t="shared" si="2"/>
        <v>0</v>
      </c>
      <c r="M18" s="1">
        <f t="shared" si="3"/>
        <v>0</v>
      </c>
      <c r="N18" s="1"/>
      <c r="O18" s="1">
        <f t="shared" si="4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5.75" x14ac:dyDescent="0.25">
      <c r="A19" s="1"/>
      <c r="B19" s="1"/>
      <c r="C19" s="1"/>
      <c r="D19" s="1"/>
      <c r="E19" s="3" t="e">
        <f t="shared" si="0"/>
        <v>#DIV/0!</v>
      </c>
      <c r="F19" s="1"/>
      <c r="G19" s="1"/>
      <c r="H19" s="1">
        <f t="shared" si="1"/>
        <v>0</v>
      </c>
      <c r="I19" s="1"/>
      <c r="J19" s="1"/>
      <c r="K19" s="1"/>
      <c r="L19" s="1">
        <f t="shared" si="2"/>
        <v>0</v>
      </c>
      <c r="M19" s="1">
        <f t="shared" si="3"/>
        <v>0</v>
      </c>
      <c r="N19" s="1"/>
      <c r="O19" s="1">
        <f t="shared" si="4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.75" x14ac:dyDescent="0.25">
      <c r="A20" s="1"/>
      <c r="B20" s="1"/>
      <c r="C20" s="1"/>
      <c r="D20" s="1"/>
      <c r="E20" s="3" t="e">
        <f t="shared" si="0"/>
        <v>#DIV/0!</v>
      </c>
      <c r="F20" s="1"/>
      <c r="G20" s="1"/>
      <c r="H20" s="1">
        <f t="shared" si="1"/>
        <v>0</v>
      </c>
      <c r="I20" s="1"/>
      <c r="J20" s="1"/>
      <c r="K20" s="1"/>
      <c r="L20" s="1">
        <f t="shared" si="2"/>
        <v>0</v>
      </c>
      <c r="M20" s="1">
        <f t="shared" si="3"/>
        <v>0</v>
      </c>
      <c r="N20" s="1"/>
      <c r="O20" s="1">
        <f t="shared" si="4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.75" x14ac:dyDescent="0.25">
      <c r="A21" s="1"/>
      <c r="B21" s="1"/>
      <c r="C21" s="1"/>
      <c r="D21" s="1"/>
      <c r="E21" s="3" t="e">
        <f t="shared" si="0"/>
        <v>#DIV/0!</v>
      </c>
      <c r="F21" s="1"/>
      <c r="G21" s="1"/>
      <c r="H21" s="1">
        <f t="shared" si="1"/>
        <v>0</v>
      </c>
      <c r="I21" s="1"/>
      <c r="J21" s="1"/>
      <c r="K21" s="1"/>
      <c r="L21" s="1">
        <f t="shared" si="2"/>
        <v>0</v>
      </c>
      <c r="M21" s="1">
        <f t="shared" si="3"/>
        <v>0</v>
      </c>
      <c r="N21" s="1"/>
      <c r="O21" s="1">
        <f t="shared" si="4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.75" x14ac:dyDescent="0.25">
      <c r="A22" s="1"/>
      <c r="B22" s="1"/>
      <c r="C22" s="1"/>
      <c r="D22" s="1"/>
      <c r="E22" s="3" t="e">
        <f t="shared" si="0"/>
        <v>#DIV/0!</v>
      </c>
      <c r="F22" s="1"/>
      <c r="G22" s="1"/>
      <c r="H22" s="1">
        <f t="shared" si="1"/>
        <v>0</v>
      </c>
      <c r="I22" s="1"/>
      <c r="J22" s="1"/>
      <c r="K22" s="1"/>
      <c r="L22" s="1">
        <f t="shared" si="2"/>
        <v>0</v>
      </c>
      <c r="M22" s="1">
        <f t="shared" si="3"/>
        <v>0</v>
      </c>
      <c r="N22" s="1"/>
      <c r="O22" s="1">
        <f t="shared" si="4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.75" x14ac:dyDescent="0.25">
      <c r="A23" s="1"/>
      <c r="B23" s="1"/>
      <c r="C23" s="1"/>
      <c r="D23" s="1"/>
      <c r="E23" s="3" t="e">
        <f t="shared" si="0"/>
        <v>#DIV/0!</v>
      </c>
      <c r="F23" s="1"/>
      <c r="G23" s="1"/>
      <c r="H23" s="1">
        <f t="shared" si="1"/>
        <v>0</v>
      </c>
      <c r="I23" s="1"/>
      <c r="J23" s="1"/>
      <c r="K23" s="1"/>
      <c r="L23" s="1">
        <f t="shared" si="2"/>
        <v>0</v>
      </c>
      <c r="M23" s="1">
        <f t="shared" si="3"/>
        <v>0</v>
      </c>
      <c r="N23" s="1"/>
      <c r="O23" s="1">
        <f t="shared" si="4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.75" x14ac:dyDescent="0.25">
      <c r="A24" s="1"/>
      <c r="B24" s="1"/>
      <c r="C24" s="1"/>
      <c r="D24" s="1"/>
      <c r="E24" s="3" t="e">
        <f t="shared" si="0"/>
        <v>#DIV/0!</v>
      </c>
      <c r="F24" s="1"/>
      <c r="G24" s="1"/>
      <c r="H24" s="1">
        <f t="shared" si="1"/>
        <v>0</v>
      </c>
      <c r="I24" s="1"/>
      <c r="J24" s="1"/>
      <c r="K24" s="1"/>
      <c r="L24" s="1">
        <f t="shared" si="2"/>
        <v>0</v>
      </c>
      <c r="M24" s="1">
        <f t="shared" si="3"/>
        <v>0</v>
      </c>
      <c r="N24" s="1"/>
      <c r="O24" s="1">
        <f t="shared" si="4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.75" x14ac:dyDescent="0.25">
      <c r="A25" s="1"/>
      <c r="B25" s="1"/>
      <c r="C25" s="1"/>
      <c r="D25" s="1"/>
      <c r="E25" s="3" t="e">
        <f t="shared" si="0"/>
        <v>#DIV/0!</v>
      </c>
      <c r="F25" s="1"/>
      <c r="G25" s="1"/>
      <c r="H25" s="1">
        <f t="shared" si="1"/>
        <v>0</v>
      </c>
      <c r="I25" s="1"/>
      <c r="J25" s="1"/>
      <c r="K25" s="1"/>
      <c r="L25" s="1">
        <f t="shared" si="2"/>
        <v>0</v>
      </c>
      <c r="M25" s="1">
        <f t="shared" si="3"/>
        <v>0</v>
      </c>
      <c r="N25" s="1"/>
      <c r="O25" s="1">
        <f t="shared" si="4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.75" x14ac:dyDescent="0.25">
      <c r="A26" s="1"/>
      <c r="B26" s="1"/>
      <c r="C26" s="1"/>
      <c r="D26" s="1"/>
      <c r="E26" s="3" t="e">
        <f t="shared" si="0"/>
        <v>#DIV/0!</v>
      </c>
      <c r="F26" s="1"/>
      <c r="G26" s="1"/>
      <c r="H26" s="1">
        <f t="shared" si="1"/>
        <v>0</v>
      </c>
      <c r="I26" s="1"/>
      <c r="J26" s="1"/>
      <c r="K26" s="1"/>
      <c r="L26" s="1">
        <f t="shared" si="2"/>
        <v>0</v>
      </c>
      <c r="M26" s="1">
        <f t="shared" si="3"/>
        <v>0</v>
      </c>
      <c r="N26" s="1"/>
      <c r="O26" s="1">
        <f t="shared" si="4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.75" x14ac:dyDescent="0.25">
      <c r="A27" s="1"/>
      <c r="B27" s="1"/>
      <c r="C27" s="1"/>
      <c r="D27" s="1"/>
      <c r="E27" s="3" t="e">
        <f t="shared" si="0"/>
        <v>#DIV/0!</v>
      </c>
      <c r="F27" s="1"/>
      <c r="G27" s="1"/>
      <c r="H27" s="1">
        <f t="shared" si="1"/>
        <v>0</v>
      </c>
      <c r="I27" s="1"/>
      <c r="J27" s="1"/>
      <c r="K27" s="1"/>
      <c r="L27" s="1">
        <f t="shared" si="2"/>
        <v>0</v>
      </c>
      <c r="M27" s="1">
        <f t="shared" si="3"/>
        <v>0</v>
      </c>
      <c r="N27" s="1"/>
      <c r="O27" s="1">
        <f t="shared" si="4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.75" x14ac:dyDescent="0.25">
      <c r="A28" s="1"/>
      <c r="B28" s="1"/>
      <c r="C28" s="1"/>
      <c r="D28" s="1"/>
      <c r="E28" s="3" t="e">
        <f t="shared" si="0"/>
        <v>#DIV/0!</v>
      </c>
      <c r="F28" s="1"/>
      <c r="G28" s="1"/>
      <c r="H28" s="1">
        <f t="shared" si="1"/>
        <v>0</v>
      </c>
      <c r="I28" s="1"/>
      <c r="J28" s="1"/>
      <c r="K28" s="1"/>
      <c r="L28" s="1">
        <f t="shared" si="2"/>
        <v>0</v>
      </c>
      <c r="M28" s="1">
        <f t="shared" si="3"/>
        <v>0</v>
      </c>
      <c r="N28" s="1"/>
      <c r="O28" s="1">
        <f t="shared" si="4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.75" x14ac:dyDescent="0.25">
      <c r="A29" s="1"/>
      <c r="B29" s="1"/>
      <c r="C29" s="1"/>
      <c r="D29" s="1"/>
      <c r="E29" s="3" t="e">
        <f t="shared" si="0"/>
        <v>#DIV/0!</v>
      </c>
      <c r="F29" s="1"/>
      <c r="G29" s="1"/>
      <c r="H29" s="1">
        <f t="shared" si="1"/>
        <v>0</v>
      </c>
      <c r="I29" s="1"/>
      <c r="J29" s="1"/>
      <c r="K29" s="1"/>
      <c r="L29" s="1">
        <f t="shared" si="2"/>
        <v>0</v>
      </c>
      <c r="M29" s="1">
        <f t="shared" si="3"/>
        <v>0</v>
      </c>
      <c r="N29" s="1"/>
      <c r="O29" s="1">
        <f t="shared" si="4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.75" x14ac:dyDescent="0.25">
      <c r="A30" s="1"/>
      <c r="B30" s="1"/>
      <c r="C30" s="1"/>
      <c r="D30" s="1"/>
      <c r="E30" s="3" t="e">
        <f t="shared" si="0"/>
        <v>#DIV/0!</v>
      </c>
      <c r="F30" s="1"/>
      <c r="G30" s="1"/>
      <c r="H30" s="1">
        <f t="shared" si="1"/>
        <v>0</v>
      </c>
      <c r="I30" s="1"/>
      <c r="J30" s="1"/>
      <c r="K30" s="1"/>
      <c r="L30" s="1">
        <f t="shared" si="2"/>
        <v>0</v>
      </c>
      <c r="M30" s="1">
        <f t="shared" si="3"/>
        <v>0</v>
      </c>
      <c r="N30" s="1"/>
      <c r="O30" s="1">
        <f t="shared" si="4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.75" x14ac:dyDescent="0.25">
      <c r="A31" s="1"/>
      <c r="B31" s="1"/>
      <c r="C31" s="1"/>
      <c r="D31" s="1"/>
      <c r="E31" s="3" t="e">
        <f t="shared" si="0"/>
        <v>#DIV/0!</v>
      </c>
      <c r="F31" s="1"/>
      <c r="G31" s="1"/>
      <c r="H31" s="1">
        <f t="shared" si="1"/>
        <v>0</v>
      </c>
      <c r="I31" s="1"/>
      <c r="J31" s="1"/>
      <c r="K31" s="1"/>
      <c r="L31" s="1">
        <f t="shared" si="2"/>
        <v>0</v>
      </c>
      <c r="M31" s="1">
        <f t="shared" si="3"/>
        <v>0</v>
      </c>
      <c r="N31" s="1"/>
      <c r="O31" s="1">
        <f t="shared" si="4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.75" x14ac:dyDescent="0.25">
      <c r="A32" s="1"/>
      <c r="B32" s="1"/>
      <c r="C32" s="1"/>
      <c r="D32" s="1"/>
      <c r="E32" s="3" t="e">
        <f t="shared" si="0"/>
        <v>#DIV/0!</v>
      </c>
      <c r="F32" s="1"/>
      <c r="G32" s="1"/>
      <c r="H32" s="1">
        <f t="shared" si="1"/>
        <v>0</v>
      </c>
      <c r="I32" s="1"/>
      <c r="J32" s="1"/>
      <c r="K32" s="1"/>
      <c r="L32" s="1">
        <f t="shared" si="2"/>
        <v>0</v>
      </c>
      <c r="M32" s="1">
        <f t="shared" si="3"/>
        <v>0</v>
      </c>
      <c r="N32" s="1"/>
      <c r="O32" s="1">
        <f t="shared" si="4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.75" x14ac:dyDescent="0.25">
      <c r="A33" s="1"/>
      <c r="B33" s="1"/>
      <c r="C33" s="1"/>
      <c r="D33" s="1"/>
      <c r="E33" s="3" t="e">
        <f t="shared" si="0"/>
        <v>#DIV/0!</v>
      </c>
      <c r="F33" s="1"/>
      <c r="G33" s="1"/>
      <c r="H33" s="1">
        <f t="shared" si="1"/>
        <v>0</v>
      </c>
      <c r="I33" s="1"/>
      <c r="J33" s="1"/>
      <c r="K33" s="1"/>
      <c r="L33" s="1">
        <f t="shared" si="2"/>
        <v>0</v>
      </c>
      <c r="M33" s="1">
        <f t="shared" si="3"/>
        <v>0</v>
      </c>
      <c r="N33" s="1"/>
      <c r="O33" s="1">
        <f t="shared" si="4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.75" x14ac:dyDescent="0.25">
      <c r="A34" s="1"/>
      <c r="B34" s="1"/>
      <c r="C34" s="1"/>
      <c r="D34" s="1"/>
      <c r="E34" s="3" t="e">
        <f t="shared" si="0"/>
        <v>#DIV/0!</v>
      </c>
      <c r="F34" s="1"/>
      <c r="G34" s="1"/>
      <c r="H34" s="1">
        <f t="shared" si="1"/>
        <v>0</v>
      </c>
      <c r="I34" s="1"/>
      <c r="J34" s="1"/>
      <c r="K34" s="1"/>
      <c r="L34" s="1">
        <f t="shared" si="2"/>
        <v>0</v>
      </c>
      <c r="M34" s="1">
        <f t="shared" si="3"/>
        <v>0</v>
      </c>
      <c r="N34" s="1"/>
      <c r="O34" s="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.75" x14ac:dyDescent="0.25">
      <c r="A35" s="1"/>
      <c r="B35" s="1"/>
      <c r="C35" s="1"/>
      <c r="D35" s="1"/>
      <c r="E35" s="3" t="e">
        <f t="shared" ref="E35:E66" si="5">(B35)/(B35+C35+D35)</f>
        <v>#DIV/0!</v>
      </c>
      <c r="F35" s="1"/>
      <c r="G35" s="1"/>
      <c r="H35" s="1">
        <f t="shared" ref="H35:H66" si="6">F35-G35</f>
        <v>0</v>
      </c>
      <c r="I35" s="1"/>
      <c r="J35" s="1"/>
      <c r="K35" s="1"/>
      <c r="L35" s="1">
        <f t="shared" ref="L35:L66" si="7">B35*10</f>
        <v>0</v>
      </c>
      <c r="M35" s="1">
        <f t="shared" ref="M35:M66" si="8">D35*5</f>
        <v>0</v>
      </c>
      <c r="N35" s="1"/>
      <c r="O35" s="1">
        <f t="shared" ref="O35:O66" si="9">SUM(I35:N35)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1">
        <f t="shared" si="6"/>
        <v>0</v>
      </c>
      <c r="I36" s="1"/>
      <c r="J36" s="1"/>
      <c r="K36" s="1"/>
      <c r="L36" s="1">
        <f t="shared" si="7"/>
        <v>0</v>
      </c>
      <c r="M36" s="1">
        <f t="shared" si="8"/>
        <v>0</v>
      </c>
      <c r="N36" s="1"/>
      <c r="O36" s="1">
        <f t="shared" si="9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1">
        <f t="shared" si="6"/>
        <v>0</v>
      </c>
      <c r="I37" s="1"/>
      <c r="J37" s="1"/>
      <c r="K37" s="1"/>
      <c r="L37" s="1">
        <f t="shared" si="7"/>
        <v>0</v>
      </c>
      <c r="M37" s="1">
        <f t="shared" si="8"/>
        <v>0</v>
      </c>
      <c r="N37" s="1"/>
      <c r="O37" s="1">
        <f t="shared" si="9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1">
        <f t="shared" si="6"/>
        <v>0</v>
      </c>
      <c r="I38" s="1"/>
      <c r="J38" s="1"/>
      <c r="K38" s="1"/>
      <c r="L38" s="1">
        <f t="shared" si="7"/>
        <v>0</v>
      </c>
      <c r="M38" s="1">
        <f t="shared" si="8"/>
        <v>0</v>
      </c>
      <c r="N38" s="1"/>
      <c r="O38" s="1">
        <f t="shared" si="9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1">
        <f t="shared" si="6"/>
        <v>0</v>
      </c>
      <c r="I39" s="1"/>
      <c r="J39" s="1"/>
      <c r="K39" s="1"/>
      <c r="L39" s="1">
        <f t="shared" si="7"/>
        <v>0</v>
      </c>
      <c r="M39" s="1">
        <f t="shared" si="8"/>
        <v>0</v>
      </c>
      <c r="N39" s="1"/>
      <c r="O39" s="1">
        <f t="shared" si="9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1">
        <f t="shared" si="6"/>
        <v>0</v>
      </c>
      <c r="I40" s="1"/>
      <c r="J40" s="1"/>
      <c r="K40" s="1"/>
      <c r="L40" s="1">
        <f t="shared" si="7"/>
        <v>0</v>
      </c>
      <c r="M40" s="1">
        <f t="shared" si="8"/>
        <v>0</v>
      </c>
      <c r="N40" s="1"/>
      <c r="O40" s="1">
        <f t="shared" si="9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5.75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1">
        <f t="shared" si="6"/>
        <v>0</v>
      </c>
      <c r="I41" s="1"/>
      <c r="J41" s="1"/>
      <c r="K41" s="1"/>
      <c r="L41" s="1">
        <f t="shared" si="7"/>
        <v>0</v>
      </c>
      <c r="M41" s="1">
        <f t="shared" si="8"/>
        <v>0</v>
      </c>
      <c r="N41" s="1"/>
      <c r="O41" s="1">
        <f t="shared" si="9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5.75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1">
        <f t="shared" si="6"/>
        <v>0</v>
      </c>
      <c r="I42" s="1"/>
      <c r="J42" s="1"/>
      <c r="K42" s="1"/>
      <c r="L42" s="1">
        <f t="shared" si="7"/>
        <v>0</v>
      </c>
      <c r="M42" s="1">
        <f t="shared" si="8"/>
        <v>0</v>
      </c>
      <c r="N42" s="1"/>
      <c r="O42" s="1">
        <f t="shared" si="9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5.75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1">
        <f t="shared" si="6"/>
        <v>0</v>
      </c>
      <c r="I43" s="1"/>
      <c r="J43" s="1"/>
      <c r="K43" s="1"/>
      <c r="L43" s="1">
        <f t="shared" si="7"/>
        <v>0</v>
      </c>
      <c r="M43" s="1">
        <f t="shared" si="8"/>
        <v>0</v>
      </c>
      <c r="N43" s="1"/>
      <c r="O43" s="1">
        <f t="shared" si="9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5.75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1">
        <f t="shared" si="6"/>
        <v>0</v>
      </c>
      <c r="I44" s="1"/>
      <c r="J44" s="1"/>
      <c r="K44" s="1"/>
      <c r="L44" s="1">
        <f t="shared" si="7"/>
        <v>0</v>
      </c>
      <c r="M44" s="1">
        <f t="shared" si="8"/>
        <v>0</v>
      </c>
      <c r="N44" s="1"/>
      <c r="O44" s="1">
        <f t="shared" si="9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5.75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1">
        <f t="shared" si="6"/>
        <v>0</v>
      </c>
      <c r="I45" s="1"/>
      <c r="J45" s="1"/>
      <c r="K45" s="1"/>
      <c r="L45" s="1">
        <f t="shared" si="7"/>
        <v>0</v>
      </c>
      <c r="M45" s="1">
        <f t="shared" si="8"/>
        <v>0</v>
      </c>
      <c r="N45" s="1"/>
      <c r="O45" s="1">
        <f t="shared" si="9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5.75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1">
        <f t="shared" si="6"/>
        <v>0</v>
      </c>
      <c r="I46" s="1"/>
      <c r="J46" s="1"/>
      <c r="K46" s="1"/>
      <c r="L46" s="1">
        <f t="shared" si="7"/>
        <v>0</v>
      </c>
      <c r="M46" s="1">
        <f t="shared" si="8"/>
        <v>0</v>
      </c>
      <c r="N46" s="1"/>
      <c r="O46" s="1">
        <f t="shared" si="9"/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5.75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1">
        <f t="shared" si="6"/>
        <v>0</v>
      </c>
      <c r="I47" s="1"/>
      <c r="J47" s="1"/>
      <c r="K47" s="1"/>
      <c r="L47" s="1">
        <f t="shared" si="7"/>
        <v>0</v>
      </c>
      <c r="M47" s="1">
        <f t="shared" si="8"/>
        <v>0</v>
      </c>
      <c r="N47" s="1"/>
      <c r="O47" s="1">
        <f t="shared" si="9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5.75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1">
        <f t="shared" si="6"/>
        <v>0</v>
      </c>
      <c r="I48" s="1"/>
      <c r="J48" s="1"/>
      <c r="K48" s="1"/>
      <c r="L48" s="1">
        <f t="shared" si="7"/>
        <v>0</v>
      </c>
      <c r="M48" s="1">
        <f t="shared" si="8"/>
        <v>0</v>
      </c>
      <c r="N48" s="1"/>
      <c r="O48" s="1">
        <f t="shared" si="9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5.75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1">
        <f t="shared" si="6"/>
        <v>0</v>
      </c>
      <c r="I49" s="1"/>
      <c r="J49" s="1"/>
      <c r="K49" s="1"/>
      <c r="L49" s="1">
        <f t="shared" si="7"/>
        <v>0</v>
      </c>
      <c r="M49" s="1">
        <f t="shared" si="8"/>
        <v>0</v>
      </c>
      <c r="N49" s="1"/>
      <c r="O49" s="1">
        <f t="shared" si="9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5.75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1">
        <f t="shared" si="6"/>
        <v>0</v>
      </c>
      <c r="I50" s="1"/>
      <c r="J50" s="1"/>
      <c r="K50" s="1"/>
      <c r="L50" s="1">
        <f t="shared" si="7"/>
        <v>0</v>
      </c>
      <c r="M50" s="1">
        <f t="shared" si="8"/>
        <v>0</v>
      </c>
      <c r="N50" s="1"/>
      <c r="O50" s="1">
        <f t="shared" si="9"/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5.75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1">
        <f t="shared" si="6"/>
        <v>0</v>
      </c>
      <c r="I51" s="1"/>
      <c r="J51" s="1"/>
      <c r="K51" s="1"/>
      <c r="L51" s="1">
        <f t="shared" si="7"/>
        <v>0</v>
      </c>
      <c r="M51" s="1">
        <f t="shared" si="8"/>
        <v>0</v>
      </c>
      <c r="N51" s="1"/>
      <c r="O51" s="1">
        <f t="shared" si="9"/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5.75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1">
        <f t="shared" si="6"/>
        <v>0</v>
      </c>
      <c r="I52" s="1"/>
      <c r="J52" s="1"/>
      <c r="K52" s="1"/>
      <c r="L52" s="1">
        <f t="shared" si="7"/>
        <v>0</v>
      </c>
      <c r="M52" s="1">
        <f t="shared" si="8"/>
        <v>0</v>
      </c>
      <c r="N52" s="1"/>
      <c r="O52" s="1">
        <f t="shared" si="9"/>
        <v>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.75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1">
        <f t="shared" si="6"/>
        <v>0</v>
      </c>
      <c r="I53" s="1"/>
      <c r="J53" s="1"/>
      <c r="K53" s="1"/>
      <c r="L53" s="1">
        <f t="shared" si="7"/>
        <v>0</v>
      </c>
      <c r="M53" s="1">
        <f t="shared" si="8"/>
        <v>0</v>
      </c>
      <c r="N53" s="1"/>
      <c r="O53" s="1">
        <f t="shared" si="9"/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.75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1">
        <f t="shared" si="6"/>
        <v>0</v>
      </c>
      <c r="I54" s="1"/>
      <c r="J54" s="1"/>
      <c r="K54" s="1"/>
      <c r="L54" s="1">
        <f t="shared" si="7"/>
        <v>0</v>
      </c>
      <c r="M54" s="1">
        <f t="shared" si="8"/>
        <v>0</v>
      </c>
      <c r="N54" s="1"/>
      <c r="O54" s="1">
        <f t="shared" si="9"/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.75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1">
        <f t="shared" si="6"/>
        <v>0</v>
      </c>
      <c r="I55" s="1"/>
      <c r="J55" s="1"/>
      <c r="K55" s="1"/>
      <c r="L55" s="1">
        <f t="shared" si="7"/>
        <v>0</v>
      </c>
      <c r="M55" s="1">
        <f t="shared" si="8"/>
        <v>0</v>
      </c>
      <c r="N55" s="1"/>
      <c r="O55" s="1">
        <f t="shared" si="9"/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.75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1">
        <f t="shared" si="6"/>
        <v>0</v>
      </c>
      <c r="I56" s="1"/>
      <c r="J56" s="1"/>
      <c r="K56" s="1"/>
      <c r="L56" s="1">
        <f t="shared" si="7"/>
        <v>0</v>
      </c>
      <c r="M56" s="1">
        <f t="shared" si="8"/>
        <v>0</v>
      </c>
      <c r="N56" s="1"/>
      <c r="O56" s="1">
        <f t="shared" si="9"/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.75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1">
        <f t="shared" si="6"/>
        <v>0</v>
      </c>
      <c r="I57" s="1"/>
      <c r="J57" s="1"/>
      <c r="K57" s="1"/>
      <c r="L57" s="1">
        <f t="shared" si="7"/>
        <v>0</v>
      </c>
      <c r="M57" s="1">
        <f t="shared" si="8"/>
        <v>0</v>
      </c>
      <c r="N57" s="1"/>
      <c r="O57" s="1">
        <f t="shared" si="9"/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.75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1">
        <f t="shared" si="6"/>
        <v>0</v>
      </c>
      <c r="I58" s="1"/>
      <c r="J58" s="1"/>
      <c r="K58" s="1"/>
      <c r="L58" s="1">
        <f t="shared" si="7"/>
        <v>0</v>
      </c>
      <c r="M58" s="1">
        <f t="shared" si="8"/>
        <v>0</v>
      </c>
      <c r="N58" s="1"/>
      <c r="O58" s="1">
        <f t="shared" si="9"/>
        <v>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.75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1">
        <f t="shared" si="6"/>
        <v>0</v>
      </c>
      <c r="I59" s="1"/>
      <c r="J59" s="1"/>
      <c r="K59" s="1"/>
      <c r="L59" s="1">
        <f t="shared" si="7"/>
        <v>0</v>
      </c>
      <c r="M59" s="1">
        <f t="shared" si="8"/>
        <v>0</v>
      </c>
      <c r="N59" s="1"/>
      <c r="O59" s="1">
        <f t="shared" si="9"/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.75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1">
        <f t="shared" si="6"/>
        <v>0</v>
      </c>
      <c r="I60" s="1"/>
      <c r="J60" s="1"/>
      <c r="K60" s="1"/>
      <c r="L60" s="1">
        <f t="shared" si="7"/>
        <v>0</v>
      </c>
      <c r="M60" s="1">
        <f t="shared" si="8"/>
        <v>0</v>
      </c>
      <c r="N60" s="1"/>
      <c r="O60" s="1">
        <f t="shared" si="9"/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.75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1">
        <f t="shared" si="6"/>
        <v>0</v>
      </c>
      <c r="I61" s="1"/>
      <c r="J61" s="1"/>
      <c r="K61" s="1"/>
      <c r="L61" s="1">
        <f t="shared" si="7"/>
        <v>0</v>
      </c>
      <c r="M61" s="1">
        <f t="shared" si="8"/>
        <v>0</v>
      </c>
      <c r="N61" s="1"/>
      <c r="O61" s="1">
        <f t="shared" si="9"/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.75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1">
        <f t="shared" si="6"/>
        <v>0</v>
      </c>
      <c r="I62" s="1"/>
      <c r="J62" s="1"/>
      <c r="K62" s="1"/>
      <c r="L62" s="1">
        <f t="shared" si="7"/>
        <v>0</v>
      </c>
      <c r="M62" s="1">
        <f t="shared" si="8"/>
        <v>0</v>
      </c>
      <c r="N62" s="1"/>
      <c r="O62" s="1">
        <f t="shared" si="9"/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.75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1">
        <f t="shared" si="6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1">
        <f t="shared" si="9"/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.75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1">
        <f t="shared" si="6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1">
        <f t="shared" si="9"/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5.75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1">
        <f t="shared" si="6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1">
        <f t="shared" si="9"/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5.75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1">
        <f t="shared" si="6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1">
        <f t="shared" si="9"/>
        <v>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5.75" x14ac:dyDescent="0.25">
      <c r="A67" s="1"/>
      <c r="B67" s="1"/>
      <c r="C67" s="1"/>
      <c r="D67" s="1"/>
      <c r="E67" s="3" t="e">
        <f t="shared" ref="E67:E98" si="10">(B67)/(B67+C67+D67)</f>
        <v>#DIV/0!</v>
      </c>
      <c r="F67" s="1"/>
      <c r="G67" s="1"/>
      <c r="H67" s="1">
        <f t="shared" ref="H67:H98" si="11">F67-G67</f>
        <v>0</v>
      </c>
      <c r="I67" s="1"/>
      <c r="J67" s="1"/>
      <c r="K67" s="1"/>
      <c r="L67" s="1">
        <f t="shared" ref="L67:L102" si="12">B67*10</f>
        <v>0</v>
      </c>
      <c r="M67" s="1">
        <f t="shared" ref="M67:M102" si="13">D67*5</f>
        <v>0</v>
      </c>
      <c r="N67" s="1"/>
      <c r="O67" s="1">
        <f t="shared" ref="O67:O98" si="14">SUM(I67:N67)</f>
        <v>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5.75" x14ac:dyDescent="0.25">
      <c r="A68" s="1"/>
      <c r="B68" s="1"/>
      <c r="C68" s="1"/>
      <c r="D68" s="1"/>
      <c r="E68" s="3" t="e">
        <f t="shared" si="10"/>
        <v>#DIV/0!</v>
      </c>
      <c r="F68" s="1"/>
      <c r="G68" s="1"/>
      <c r="H68" s="1">
        <f t="shared" si="11"/>
        <v>0</v>
      </c>
      <c r="I68" s="1"/>
      <c r="J68" s="1"/>
      <c r="K68" s="1"/>
      <c r="L68" s="1">
        <f t="shared" si="12"/>
        <v>0</v>
      </c>
      <c r="M68" s="1">
        <f t="shared" si="13"/>
        <v>0</v>
      </c>
      <c r="N68" s="1"/>
      <c r="O68" s="1">
        <f t="shared" si="14"/>
        <v>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5.75" x14ac:dyDescent="0.25">
      <c r="A69" s="1"/>
      <c r="B69" s="1"/>
      <c r="C69" s="1"/>
      <c r="D69" s="1"/>
      <c r="E69" s="3" t="e">
        <f t="shared" si="10"/>
        <v>#DIV/0!</v>
      </c>
      <c r="F69" s="1"/>
      <c r="G69" s="1"/>
      <c r="H69" s="1">
        <f t="shared" si="11"/>
        <v>0</v>
      </c>
      <c r="I69" s="1"/>
      <c r="J69" s="1"/>
      <c r="K69" s="1"/>
      <c r="L69" s="1">
        <f t="shared" si="12"/>
        <v>0</v>
      </c>
      <c r="M69" s="1">
        <f t="shared" si="13"/>
        <v>0</v>
      </c>
      <c r="N69" s="1"/>
      <c r="O69" s="1">
        <f t="shared" si="14"/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5.75" x14ac:dyDescent="0.25">
      <c r="A70" s="1"/>
      <c r="B70" s="1"/>
      <c r="C70" s="1"/>
      <c r="D70" s="1"/>
      <c r="E70" s="3" t="e">
        <f t="shared" si="10"/>
        <v>#DIV/0!</v>
      </c>
      <c r="F70" s="1"/>
      <c r="G70" s="1"/>
      <c r="H70" s="1">
        <f t="shared" si="11"/>
        <v>0</v>
      </c>
      <c r="I70" s="1"/>
      <c r="J70" s="1"/>
      <c r="K70" s="1"/>
      <c r="L70" s="1">
        <f t="shared" si="12"/>
        <v>0</v>
      </c>
      <c r="M70" s="1">
        <f t="shared" si="13"/>
        <v>0</v>
      </c>
      <c r="N70" s="1"/>
      <c r="O70" s="1">
        <f t="shared" si="14"/>
        <v>0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.75" x14ac:dyDescent="0.25">
      <c r="A71" s="1"/>
      <c r="B71" s="1"/>
      <c r="C71" s="1"/>
      <c r="D71" s="1"/>
      <c r="E71" s="3" t="e">
        <f t="shared" si="10"/>
        <v>#DIV/0!</v>
      </c>
      <c r="F71" s="1"/>
      <c r="G71" s="1"/>
      <c r="H71" s="1">
        <f t="shared" si="11"/>
        <v>0</v>
      </c>
      <c r="I71" s="1"/>
      <c r="J71" s="1"/>
      <c r="K71" s="1"/>
      <c r="L71" s="1">
        <f t="shared" si="12"/>
        <v>0</v>
      </c>
      <c r="M71" s="1">
        <f t="shared" si="13"/>
        <v>0</v>
      </c>
      <c r="N71" s="1"/>
      <c r="O71" s="1">
        <f t="shared" si="14"/>
        <v>0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5.75" x14ac:dyDescent="0.25">
      <c r="A72" s="1"/>
      <c r="B72" s="1"/>
      <c r="C72" s="1"/>
      <c r="D72" s="1"/>
      <c r="E72" s="3" t="e">
        <f t="shared" si="10"/>
        <v>#DIV/0!</v>
      </c>
      <c r="F72" s="1"/>
      <c r="G72" s="1"/>
      <c r="H72" s="1">
        <f t="shared" si="11"/>
        <v>0</v>
      </c>
      <c r="I72" s="1"/>
      <c r="J72" s="1"/>
      <c r="K72" s="1"/>
      <c r="L72" s="1">
        <f t="shared" si="12"/>
        <v>0</v>
      </c>
      <c r="M72" s="1">
        <f t="shared" si="13"/>
        <v>0</v>
      </c>
      <c r="N72" s="1"/>
      <c r="O72" s="1">
        <f t="shared" si="14"/>
        <v>0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5.75" x14ac:dyDescent="0.25">
      <c r="A73" s="1"/>
      <c r="B73" s="1"/>
      <c r="C73" s="1"/>
      <c r="D73" s="1"/>
      <c r="E73" s="3" t="e">
        <f t="shared" si="10"/>
        <v>#DIV/0!</v>
      </c>
      <c r="F73" s="1"/>
      <c r="G73" s="1"/>
      <c r="H73" s="1">
        <f t="shared" si="11"/>
        <v>0</v>
      </c>
      <c r="I73" s="1"/>
      <c r="J73" s="1"/>
      <c r="K73" s="1"/>
      <c r="L73" s="1">
        <f t="shared" si="12"/>
        <v>0</v>
      </c>
      <c r="M73" s="1">
        <f t="shared" si="13"/>
        <v>0</v>
      </c>
      <c r="N73" s="1"/>
      <c r="O73" s="1">
        <f t="shared" si="14"/>
        <v>0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5.75" x14ac:dyDescent="0.25">
      <c r="A74" s="1"/>
      <c r="B74" s="1"/>
      <c r="C74" s="1"/>
      <c r="D74" s="1"/>
      <c r="E74" s="3" t="e">
        <f t="shared" si="10"/>
        <v>#DIV/0!</v>
      </c>
      <c r="F74" s="1"/>
      <c r="G74" s="1"/>
      <c r="H74" s="1">
        <f t="shared" si="11"/>
        <v>0</v>
      </c>
      <c r="I74" s="1"/>
      <c r="J74" s="1"/>
      <c r="K74" s="1"/>
      <c r="L74" s="1">
        <f t="shared" si="12"/>
        <v>0</v>
      </c>
      <c r="M74" s="1">
        <f t="shared" si="13"/>
        <v>0</v>
      </c>
      <c r="N74" s="1"/>
      <c r="O74" s="1">
        <f t="shared" si="14"/>
        <v>0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5.75" x14ac:dyDescent="0.25">
      <c r="A75" s="1"/>
      <c r="B75" s="1"/>
      <c r="C75" s="1"/>
      <c r="D75" s="1"/>
      <c r="E75" s="3" t="e">
        <f t="shared" si="10"/>
        <v>#DIV/0!</v>
      </c>
      <c r="F75" s="1"/>
      <c r="G75" s="1"/>
      <c r="H75" s="1">
        <f t="shared" si="11"/>
        <v>0</v>
      </c>
      <c r="I75" s="1"/>
      <c r="J75" s="1"/>
      <c r="K75" s="1"/>
      <c r="L75" s="1">
        <f t="shared" si="12"/>
        <v>0</v>
      </c>
      <c r="M75" s="1">
        <f t="shared" si="13"/>
        <v>0</v>
      </c>
      <c r="N75" s="1"/>
      <c r="O75" s="1">
        <f t="shared" si="14"/>
        <v>0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5.75" x14ac:dyDescent="0.25">
      <c r="A76" s="1"/>
      <c r="B76" s="1"/>
      <c r="C76" s="1"/>
      <c r="D76" s="1"/>
      <c r="E76" s="3" t="e">
        <f t="shared" si="10"/>
        <v>#DIV/0!</v>
      </c>
      <c r="F76" s="1"/>
      <c r="G76" s="1"/>
      <c r="H76" s="1">
        <f t="shared" si="11"/>
        <v>0</v>
      </c>
      <c r="I76" s="1"/>
      <c r="J76" s="1"/>
      <c r="K76" s="1"/>
      <c r="L76" s="1">
        <f t="shared" si="12"/>
        <v>0</v>
      </c>
      <c r="M76" s="1">
        <f t="shared" si="13"/>
        <v>0</v>
      </c>
      <c r="N76" s="1"/>
      <c r="O76" s="1">
        <f t="shared" si="14"/>
        <v>0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5.75" x14ac:dyDescent="0.25">
      <c r="A77" s="1"/>
      <c r="B77" s="1"/>
      <c r="C77" s="1"/>
      <c r="D77" s="1"/>
      <c r="E77" s="3" t="e">
        <f t="shared" si="10"/>
        <v>#DIV/0!</v>
      </c>
      <c r="F77" s="1"/>
      <c r="G77" s="1"/>
      <c r="H77" s="1">
        <f t="shared" si="11"/>
        <v>0</v>
      </c>
      <c r="I77" s="1"/>
      <c r="J77" s="1"/>
      <c r="K77" s="1"/>
      <c r="L77" s="1">
        <f t="shared" si="12"/>
        <v>0</v>
      </c>
      <c r="M77" s="1">
        <f t="shared" si="13"/>
        <v>0</v>
      </c>
      <c r="N77" s="1"/>
      <c r="O77" s="1">
        <f t="shared" si="14"/>
        <v>0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5.75" x14ac:dyDescent="0.25">
      <c r="A78" s="1"/>
      <c r="B78" s="1"/>
      <c r="C78" s="1"/>
      <c r="D78" s="1"/>
      <c r="E78" s="3" t="e">
        <f t="shared" si="10"/>
        <v>#DIV/0!</v>
      </c>
      <c r="F78" s="1"/>
      <c r="G78" s="1"/>
      <c r="H78" s="1">
        <f t="shared" si="11"/>
        <v>0</v>
      </c>
      <c r="I78" s="1"/>
      <c r="J78" s="1"/>
      <c r="K78" s="1"/>
      <c r="L78" s="1">
        <f t="shared" si="12"/>
        <v>0</v>
      </c>
      <c r="M78" s="1">
        <f t="shared" si="13"/>
        <v>0</v>
      </c>
      <c r="N78" s="1"/>
      <c r="O78" s="1">
        <f t="shared" si="14"/>
        <v>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5.75" x14ac:dyDescent="0.25">
      <c r="A79" s="1"/>
      <c r="B79" s="1"/>
      <c r="C79" s="1"/>
      <c r="D79" s="1"/>
      <c r="E79" s="3" t="e">
        <f t="shared" si="10"/>
        <v>#DIV/0!</v>
      </c>
      <c r="F79" s="1"/>
      <c r="G79" s="1"/>
      <c r="H79" s="1">
        <f t="shared" si="11"/>
        <v>0</v>
      </c>
      <c r="I79" s="1"/>
      <c r="J79" s="1"/>
      <c r="K79" s="1"/>
      <c r="L79" s="1">
        <f t="shared" si="12"/>
        <v>0</v>
      </c>
      <c r="M79" s="1">
        <f t="shared" si="13"/>
        <v>0</v>
      </c>
      <c r="N79" s="1"/>
      <c r="O79" s="1">
        <f t="shared" si="14"/>
        <v>0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5.75" x14ac:dyDescent="0.25">
      <c r="A80" s="1"/>
      <c r="B80" s="1"/>
      <c r="C80" s="1"/>
      <c r="D80" s="1"/>
      <c r="E80" s="3" t="e">
        <f t="shared" si="10"/>
        <v>#DIV/0!</v>
      </c>
      <c r="F80" s="1"/>
      <c r="G80" s="1"/>
      <c r="H80" s="1">
        <f t="shared" si="11"/>
        <v>0</v>
      </c>
      <c r="I80" s="1"/>
      <c r="J80" s="1"/>
      <c r="K80" s="1"/>
      <c r="L80" s="1">
        <f t="shared" si="12"/>
        <v>0</v>
      </c>
      <c r="M80" s="1">
        <f t="shared" si="13"/>
        <v>0</v>
      </c>
      <c r="N80" s="1"/>
      <c r="O80" s="1">
        <f t="shared" si="14"/>
        <v>0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5.75" x14ac:dyDescent="0.25">
      <c r="A81" s="1"/>
      <c r="B81" s="1"/>
      <c r="C81" s="1"/>
      <c r="D81" s="1"/>
      <c r="E81" s="3" t="e">
        <f t="shared" si="10"/>
        <v>#DIV/0!</v>
      </c>
      <c r="F81" s="1"/>
      <c r="G81" s="1"/>
      <c r="H81" s="1">
        <f t="shared" si="11"/>
        <v>0</v>
      </c>
      <c r="I81" s="1"/>
      <c r="J81" s="1"/>
      <c r="K81" s="1"/>
      <c r="L81" s="1">
        <f t="shared" si="12"/>
        <v>0</v>
      </c>
      <c r="M81" s="1">
        <f t="shared" si="13"/>
        <v>0</v>
      </c>
      <c r="N81" s="1"/>
      <c r="O81" s="1">
        <f t="shared" si="14"/>
        <v>0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5.75" x14ac:dyDescent="0.25">
      <c r="A82" s="1"/>
      <c r="B82" s="1"/>
      <c r="C82" s="1"/>
      <c r="D82" s="1"/>
      <c r="E82" s="3" t="e">
        <f t="shared" si="10"/>
        <v>#DIV/0!</v>
      </c>
      <c r="F82" s="1"/>
      <c r="G82" s="1"/>
      <c r="H82" s="1">
        <f t="shared" si="11"/>
        <v>0</v>
      </c>
      <c r="I82" s="1"/>
      <c r="J82" s="1"/>
      <c r="K82" s="1"/>
      <c r="L82" s="1">
        <f t="shared" si="12"/>
        <v>0</v>
      </c>
      <c r="M82" s="1">
        <f t="shared" si="13"/>
        <v>0</v>
      </c>
      <c r="N82" s="1"/>
      <c r="O82" s="1">
        <f t="shared" si="14"/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5.75" x14ac:dyDescent="0.25">
      <c r="A83" s="1"/>
      <c r="B83" s="1"/>
      <c r="C83" s="1"/>
      <c r="D83" s="1"/>
      <c r="E83" s="3" t="e">
        <f t="shared" si="10"/>
        <v>#DIV/0!</v>
      </c>
      <c r="F83" s="1"/>
      <c r="G83" s="1"/>
      <c r="H83" s="1">
        <f t="shared" si="11"/>
        <v>0</v>
      </c>
      <c r="I83" s="1"/>
      <c r="J83" s="1"/>
      <c r="K83" s="1"/>
      <c r="L83" s="1">
        <f t="shared" si="12"/>
        <v>0</v>
      </c>
      <c r="M83" s="1">
        <f t="shared" si="13"/>
        <v>0</v>
      </c>
      <c r="N83" s="1"/>
      <c r="O83" s="1">
        <f t="shared" si="14"/>
        <v>0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5.75" x14ac:dyDescent="0.25">
      <c r="A84" s="1"/>
      <c r="B84" s="1"/>
      <c r="C84" s="1"/>
      <c r="D84" s="1"/>
      <c r="E84" s="3" t="e">
        <f t="shared" si="10"/>
        <v>#DIV/0!</v>
      </c>
      <c r="F84" s="1"/>
      <c r="G84" s="1"/>
      <c r="H84" s="1">
        <f t="shared" si="11"/>
        <v>0</v>
      </c>
      <c r="I84" s="1"/>
      <c r="J84" s="1"/>
      <c r="K84" s="1"/>
      <c r="L84" s="1">
        <f t="shared" si="12"/>
        <v>0</v>
      </c>
      <c r="M84" s="1">
        <f t="shared" si="13"/>
        <v>0</v>
      </c>
      <c r="N84" s="1"/>
      <c r="O84" s="1">
        <f t="shared" si="14"/>
        <v>0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5.75" x14ac:dyDescent="0.25">
      <c r="A85" s="1"/>
      <c r="B85" s="1"/>
      <c r="C85" s="1"/>
      <c r="D85" s="1"/>
      <c r="E85" s="3" t="e">
        <f t="shared" si="10"/>
        <v>#DIV/0!</v>
      </c>
      <c r="F85" s="1"/>
      <c r="G85" s="1"/>
      <c r="H85" s="1">
        <f t="shared" si="11"/>
        <v>0</v>
      </c>
      <c r="I85" s="1"/>
      <c r="J85" s="1"/>
      <c r="K85" s="1"/>
      <c r="L85" s="1">
        <f t="shared" si="12"/>
        <v>0</v>
      </c>
      <c r="M85" s="1">
        <f t="shared" si="13"/>
        <v>0</v>
      </c>
      <c r="N85" s="1"/>
      <c r="O85" s="1">
        <f t="shared" si="14"/>
        <v>0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5.75" x14ac:dyDescent="0.25">
      <c r="A86" s="1"/>
      <c r="B86" s="1"/>
      <c r="C86" s="1"/>
      <c r="D86" s="1"/>
      <c r="E86" s="3" t="e">
        <f t="shared" si="10"/>
        <v>#DIV/0!</v>
      </c>
      <c r="F86" s="1"/>
      <c r="G86" s="1"/>
      <c r="H86" s="1">
        <f t="shared" si="11"/>
        <v>0</v>
      </c>
      <c r="I86" s="1"/>
      <c r="J86" s="1"/>
      <c r="K86" s="1"/>
      <c r="L86" s="1">
        <f t="shared" si="12"/>
        <v>0</v>
      </c>
      <c r="M86" s="1">
        <f t="shared" si="13"/>
        <v>0</v>
      </c>
      <c r="N86" s="1"/>
      <c r="O86" s="1">
        <f t="shared" si="14"/>
        <v>0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5.75" x14ac:dyDescent="0.25">
      <c r="A87" s="1"/>
      <c r="B87" s="1"/>
      <c r="C87" s="1"/>
      <c r="D87" s="1"/>
      <c r="E87" s="3" t="e">
        <f t="shared" si="10"/>
        <v>#DIV/0!</v>
      </c>
      <c r="F87" s="1"/>
      <c r="G87" s="1"/>
      <c r="H87" s="1">
        <f t="shared" si="11"/>
        <v>0</v>
      </c>
      <c r="I87" s="1"/>
      <c r="J87" s="1"/>
      <c r="K87" s="1"/>
      <c r="L87" s="1">
        <f t="shared" si="12"/>
        <v>0</v>
      </c>
      <c r="M87" s="1">
        <f t="shared" si="13"/>
        <v>0</v>
      </c>
      <c r="N87" s="1"/>
      <c r="O87" s="1">
        <f t="shared" si="14"/>
        <v>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5.75" x14ac:dyDescent="0.25">
      <c r="A88" s="1"/>
      <c r="B88" s="1"/>
      <c r="C88" s="1"/>
      <c r="D88" s="1"/>
      <c r="E88" s="3" t="e">
        <f t="shared" si="10"/>
        <v>#DIV/0!</v>
      </c>
      <c r="F88" s="1"/>
      <c r="G88" s="1"/>
      <c r="H88" s="1">
        <f t="shared" si="11"/>
        <v>0</v>
      </c>
      <c r="I88" s="1"/>
      <c r="J88" s="1"/>
      <c r="K88" s="1"/>
      <c r="L88" s="1">
        <f t="shared" si="12"/>
        <v>0</v>
      </c>
      <c r="M88" s="1">
        <f t="shared" si="13"/>
        <v>0</v>
      </c>
      <c r="N88" s="1"/>
      <c r="O88" s="1">
        <f t="shared" si="14"/>
        <v>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5.75" x14ac:dyDescent="0.25">
      <c r="A89" s="1"/>
      <c r="B89" s="1"/>
      <c r="C89" s="1"/>
      <c r="D89" s="1"/>
      <c r="E89" s="3" t="e">
        <f t="shared" si="10"/>
        <v>#DIV/0!</v>
      </c>
      <c r="F89" s="1"/>
      <c r="G89" s="1"/>
      <c r="H89" s="1">
        <f t="shared" si="11"/>
        <v>0</v>
      </c>
      <c r="I89" s="1"/>
      <c r="J89" s="1"/>
      <c r="K89" s="1"/>
      <c r="L89" s="1">
        <f t="shared" si="12"/>
        <v>0</v>
      </c>
      <c r="M89" s="1">
        <f t="shared" si="13"/>
        <v>0</v>
      </c>
      <c r="N89" s="1"/>
      <c r="O89" s="1">
        <f t="shared" si="14"/>
        <v>0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5.75" x14ac:dyDescent="0.25">
      <c r="A90" s="1"/>
      <c r="B90" s="1"/>
      <c r="C90" s="1"/>
      <c r="D90" s="1"/>
      <c r="E90" s="3" t="e">
        <f t="shared" si="10"/>
        <v>#DIV/0!</v>
      </c>
      <c r="F90" s="1"/>
      <c r="G90" s="1"/>
      <c r="H90" s="1">
        <f t="shared" si="11"/>
        <v>0</v>
      </c>
      <c r="I90" s="1"/>
      <c r="J90" s="1"/>
      <c r="K90" s="1"/>
      <c r="L90" s="1">
        <f t="shared" si="12"/>
        <v>0</v>
      </c>
      <c r="M90" s="1">
        <f t="shared" si="13"/>
        <v>0</v>
      </c>
      <c r="N90" s="1"/>
      <c r="O90" s="1">
        <f t="shared" si="14"/>
        <v>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5.75" x14ac:dyDescent="0.25">
      <c r="A91" s="1"/>
      <c r="B91" s="1"/>
      <c r="C91" s="1"/>
      <c r="D91" s="1"/>
      <c r="E91" s="3" t="e">
        <f t="shared" si="10"/>
        <v>#DIV/0!</v>
      </c>
      <c r="F91" s="1"/>
      <c r="G91" s="1"/>
      <c r="H91" s="1">
        <f t="shared" si="11"/>
        <v>0</v>
      </c>
      <c r="I91" s="1"/>
      <c r="J91" s="1"/>
      <c r="K91" s="1"/>
      <c r="L91" s="1">
        <f t="shared" si="12"/>
        <v>0</v>
      </c>
      <c r="M91" s="1">
        <f t="shared" si="13"/>
        <v>0</v>
      </c>
      <c r="N91" s="1"/>
      <c r="O91" s="1">
        <f t="shared" si="14"/>
        <v>0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5.75" x14ac:dyDescent="0.25">
      <c r="A92" s="1"/>
      <c r="B92" s="1"/>
      <c r="C92" s="1"/>
      <c r="D92" s="1"/>
      <c r="E92" s="3" t="e">
        <f t="shared" si="10"/>
        <v>#DIV/0!</v>
      </c>
      <c r="F92" s="1"/>
      <c r="G92" s="1"/>
      <c r="H92" s="1">
        <f t="shared" si="11"/>
        <v>0</v>
      </c>
      <c r="I92" s="1"/>
      <c r="J92" s="1"/>
      <c r="K92" s="1"/>
      <c r="L92" s="1">
        <f t="shared" si="12"/>
        <v>0</v>
      </c>
      <c r="M92" s="1">
        <f t="shared" si="13"/>
        <v>0</v>
      </c>
      <c r="N92" s="1"/>
      <c r="O92" s="1">
        <f t="shared" si="14"/>
        <v>0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5.75" x14ac:dyDescent="0.25">
      <c r="A93" s="1"/>
      <c r="B93" s="1"/>
      <c r="C93" s="1"/>
      <c r="D93" s="1"/>
      <c r="E93" s="3" t="e">
        <f t="shared" si="10"/>
        <v>#DIV/0!</v>
      </c>
      <c r="F93" s="1"/>
      <c r="G93" s="1"/>
      <c r="H93" s="1">
        <f t="shared" si="11"/>
        <v>0</v>
      </c>
      <c r="I93" s="1"/>
      <c r="J93" s="1"/>
      <c r="K93" s="1"/>
      <c r="L93" s="1">
        <f t="shared" si="12"/>
        <v>0</v>
      </c>
      <c r="M93" s="1">
        <f t="shared" si="13"/>
        <v>0</v>
      </c>
      <c r="N93" s="1"/>
      <c r="O93" s="1">
        <f t="shared" si="14"/>
        <v>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5.75" x14ac:dyDescent="0.25">
      <c r="A94" s="1"/>
      <c r="B94" s="1"/>
      <c r="C94" s="1"/>
      <c r="D94" s="1"/>
      <c r="E94" s="3" t="e">
        <f t="shared" si="10"/>
        <v>#DIV/0!</v>
      </c>
      <c r="F94" s="1"/>
      <c r="G94" s="1"/>
      <c r="H94" s="1">
        <f t="shared" si="11"/>
        <v>0</v>
      </c>
      <c r="I94" s="1"/>
      <c r="J94" s="1"/>
      <c r="K94" s="1"/>
      <c r="L94" s="1">
        <f t="shared" si="12"/>
        <v>0</v>
      </c>
      <c r="M94" s="1">
        <f t="shared" si="13"/>
        <v>0</v>
      </c>
      <c r="N94" s="1"/>
      <c r="O94" s="1">
        <f t="shared" si="14"/>
        <v>0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5.75" x14ac:dyDescent="0.25">
      <c r="A95" s="1"/>
      <c r="B95" s="1"/>
      <c r="C95" s="1"/>
      <c r="D95" s="1"/>
      <c r="E95" s="3" t="e">
        <f t="shared" si="10"/>
        <v>#DIV/0!</v>
      </c>
      <c r="F95" s="1"/>
      <c r="G95" s="1"/>
      <c r="H95" s="1">
        <f t="shared" si="11"/>
        <v>0</v>
      </c>
      <c r="I95" s="1"/>
      <c r="J95" s="1"/>
      <c r="K95" s="1"/>
      <c r="L95" s="1">
        <f t="shared" si="12"/>
        <v>0</v>
      </c>
      <c r="M95" s="1">
        <f t="shared" si="13"/>
        <v>0</v>
      </c>
      <c r="N95" s="1"/>
      <c r="O95" s="1">
        <f t="shared" si="14"/>
        <v>0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5.75" x14ac:dyDescent="0.25">
      <c r="A96" s="1"/>
      <c r="B96" s="1"/>
      <c r="C96" s="1"/>
      <c r="D96" s="1"/>
      <c r="E96" s="3" t="e">
        <f t="shared" si="10"/>
        <v>#DIV/0!</v>
      </c>
      <c r="F96" s="1"/>
      <c r="G96" s="1"/>
      <c r="H96" s="1">
        <f t="shared" si="11"/>
        <v>0</v>
      </c>
      <c r="I96" s="1"/>
      <c r="J96" s="1"/>
      <c r="K96" s="1"/>
      <c r="L96" s="1">
        <f t="shared" si="12"/>
        <v>0</v>
      </c>
      <c r="M96" s="1">
        <f t="shared" si="13"/>
        <v>0</v>
      </c>
      <c r="N96" s="1"/>
      <c r="O96" s="1">
        <f t="shared" si="14"/>
        <v>0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5.75" x14ac:dyDescent="0.25">
      <c r="A97" s="1"/>
      <c r="B97" s="1"/>
      <c r="C97" s="1"/>
      <c r="D97" s="1"/>
      <c r="E97" s="3" t="e">
        <f t="shared" si="10"/>
        <v>#DIV/0!</v>
      </c>
      <c r="F97" s="1"/>
      <c r="G97" s="1"/>
      <c r="H97" s="1">
        <f t="shared" si="11"/>
        <v>0</v>
      </c>
      <c r="I97" s="1"/>
      <c r="J97" s="1"/>
      <c r="K97" s="1"/>
      <c r="L97" s="1">
        <f t="shared" si="12"/>
        <v>0</v>
      </c>
      <c r="M97" s="1">
        <f t="shared" si="13"/>
        <v>0</v>
      </c>
      <c r="N97" s="1"/>
      <c r="O97" s="1">
        <f t="shared" si="14"/>
        <v>0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5.75" x14ac:dyDescent="0.25">
      <c r="A98" s="1"/>
      <c r="B98" s="1"/>
      <c r="C98" s="1"/>
      <c r="D98" s="1"/>
      <c r="E98" s="3" t="e">
        <f t="shared" si="10"/>
        <v>#DIV/0!</v>
      </c>
      <c r="F98" s="1"/>
      <c r="G98" s="1"/>
      <c r="H98" s="1">
        <f t="shared" si="11"/>
        <v>0</v>
      </c>
      <c r="I98" s="1"/>
      <c r="J98" s="1"/>
      <c r="K98" s="1"/>
      <c r="L98" s="1">
        <f t="shared" si="12"/>
        <v>0</v>
      </c>
      <c r="M98" s="1">
        <f t="shared" si="13"/>
        <v>0</v>
      </c>
      <c r="N98" s="1"/>
      <c r="O98" s="1">
        <f t="shared" si="14"/>
        <v>0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5.75" x14ac:dyDescent="0.25">
      <c r="A99" s="1"/>
      <c r="B99" s="1"/>
      <c r="C99" s="1"/>
      <c r="D99" s="1"/>
      <c r="E99" s="3" t="e">
        <f t="shared" ref="E99:E102" si="15">(B99)/(B99+C99+D99)</f>
        <v>#DIV/0!</v>
      </c>
      <c r="F99" s="1"/>
      <c r="G99" s="1"/>
      <c r="H99" s="1">
        <f t="shared" ref="H99:H102" si="16">F99-G99</f>
        <v>0</v>
      </c>
      <c r="I99" s="1"/>
      <c r="J99" s="1"/>
      <c r="K99" s="1"/>
      <c r="L99" s="1">
        <f t="shared" si="12"/>
        <v>0</v>
      </c>
      <c r="M99" s="1">
        <f t="shared" si="13"/>
        <v>0</v>
      </c>
      <c r="N99" s="1"/>
      <c r="O99" s="1">
        <f t="shared" ref="O99:O102" si="17">SUM(I99:N99)</f>
        <v>0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5.75" x14ac:dyDescent="0.25">
      <c r="A100" s="1"/>
      <c r="B100" s="1"/>
      <c r="C100" s="1"/>
      <c r="D100" s="1"/>
      <c r="E100" s="3" t="e">
        <f t="shared" si="15"/>
        <v>#DIV/0!</v>
      </c>
      <c r="F100" s="1"/>
      <c r="G100" s="1"/>
      <c r="H100" s="1">
        <f t="shared" si="16"/>
        <v>0</v>
      </c>
      <c r="I100" s="1"/>
      <c r="J100" s="1"/>
      <c r="K100" s="1"/>
      <c r="L100" s="1">
        <f t="shared" si="12"/>
        <v>0</v>
      </c>
      <c r="M100" s="1">
        <f t="shared" si="13"/>
        <v>0</v>
      </c>
      <c r="N100" s="1"/>
      <c r="O100" s="1">
        <f t="shared" si="17"/>
        <v>0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5.75" x14ac:dyDescent="0.25">
      <c r="A101" s="1"/>
      <c r="B101" s="1"/>
      <c r="C101" s="1"/>
      <c r="D101" s="1"/>
      <c r="E101" s="3" t="e">
        <f t="shared" si="15"/>
        <v>#DIV/0!</v>
      </c>
      <c r="F101" s="1"/>
      <c r="G101" s="1"/>
      <c r="H101" s="1">
        <f t="shared" si="16"/>
        <v>0</v>
      </c>
      <c r="I101" s="1"/>
      <c r="J101" s="1"/>
      <c r="K101" s="1"/>
      <c r="L101" s="1">
        <f t="shared" si="12"/>
        <v>0</v>
      </c>
      <c r="M101" s="1">
        <f t="shared" si="13"/>
        <v>0</v>
      </c>
      <c r="N101" s="1"/>
      <c r="O101" s="1">
        <f t="shared" si="17"/>
        <v>0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5.75" x14ac:dyDescent="0.25">
      <c r="A102" s="1"/>
      <c r="B102" s="1"/>
      <c r="C102" s="1"/>
      <c r="D102" s="1"/>
      <c r="E102" s="3" t="e">
        <f t="shared" si="15"/>
        <v>#DIV/0!</v>
      </c>
      <c r="F102" s="1"/>
      <c r="G102" s="1"/>
      <c r="H102" s="1">
        <f t="shared" si="16"/>
        <v>0</v>
      </c>
      <c r="I102" s="1"/>
      <c r="J102" s="1"/>
      <c r="K102" s="1"/>
      <c r="L102" s="1">
        <f t="shared" si="12"/>
        <v>0</v>
      </c>
      <c r="M102" s="1">
        <f t="shared" si="13"/>
        <v>0</v>
      </c>
      <c r="N102" s="1"/>
      <c r="O102" s="1">
        <f t="shared" si="17"/>
        <v>0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</sheetData>
  <sortState xmlns:xlrd2="http://schemas.microsoft.com/office/spreadsheetml/2017/richdata2" ref="A3:O102">
    <sortCondition ref="A13"/>
  </sortState>
  <mergeCells count="1">
    <mergeCell ref="A1:O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9"/>
  <sheetViews>
    <sheetView workbookViewId="0">
      <selection activeCell="E18" sqref="E18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2" width="8.140625" customWidth="1"/>
    <col min="13" max="13" width="7.42578125" bestFit="1" customWidth="1"/>
    <col min="14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16</v>
      </c>
      <c r="B2" s="2" t="s">
        <v>0</v>
      </c>
      <c r="C2" s="2" t="s">
        <v>1</v>
      </c>
      <c r="D2" s="4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37</v>
      </c>
      <c r="B3" s="1">
        <v>2</v>
      </c>
      <c r="C3" s="1">
        <v>2</v>
      </c>
      <c r="D3" s="1">
        <v>0</v>
      </c>
      <c r="E3" s="3">
        <f t="shared" ref="E3:E34" si="0">(B3)/(B3+C3+D3)</f>
        <v>0.5</v>
      </c>
      <c r="F3" s="1">
        <f>14+16+10+7</f>
        <v>47</v>
      </c>
      <c r="G3" s="1">
        <f>15+13+8+9</f>
        <v>45</v>
      </c>
      <c r="H3" s="1">
        <f t="shared" ref="H3:H34" si="1">F3-G3</f>
        <v>2</v>
      </c>
      <c r="I3" s="1"/>
      <c r="J3" s="1">
        <v>40</v>
      </c>
      <c r="K3" s="1"/>
      <c r="L3" s="1">
        <f t="shared" ref="L3:L34" si="2">B3*10</f>
        <v>20</v>
      </c>
      <c r="M3" s="1">
        <f t="shared" ref="M3:M34" si="3">D3*5</f>
        <v>0</v>
      </c>
      <c r="N3" s="1">
        <v>10</v>
      </c>
      <c r="O3" s="1">
        <f t="shared" ref="O3:O34" si="4">SUM(I3:N3)</f>
        <v>70</v>
      </c>
    </row>
    <row r="4" spans="1:15" ht="15.75" x14ac:dyDescent="0.25">
      <c r="A4" s="1" t="s">
        <v>30</v>
      </c>
      <c r="B4" s="1">
        <v>3</v>
      </c>
      <c r="C4" s="1">
        <v>1</v>
      </c>
      <c r="D4" s="1">
        <v>0</v>
      </c>
      <c r="E4" s="3">
        <f t="shared" si="0"/>
        <v>0.75</v>
      </c>
      <c r="F4" s="1">
        <f>10+9+5+7</f>
        <v>31</v>
      </c>
      <c r="G4" s="1">
        <f>1+8+4+8</f>
        <v>21</v>
      </c>
      <c r="H4" s="1">
        <f t="shared" si="1"/>
        <v>10</v>
      </c>
      <c r="I4" s="1"/>
      <c r="J4" s="1">
        <v>40</v>
      </c>
      <c r="K4" s="1"/>
      <c r="L4" s="1">
        <f t="shared" si="2"/>
        <v>30</v>
      </c>
      <c r="M4" s="1">
        <f t="shared" si="3"/>
        <v>0</v>
      </c>
      <c r="N4" s="1">
        <v>10</v>
      </c>
      <c r="O4" s="1">
        <f t="shared" si="4"/>
        <v>80</v>
      </c>
    </row>
    <row r="5" spans="1:15" ht="15.75" x14ac:dyDescent="0.25">
      <c r="A5" s="1" t="s">
        <v>105</v>
      </c>
      <c r="B5" s="1">
        <v>3</v>
      </c>
      <c r="C5" s="1">
        <v>9</v>
      </c>
      <c r="D5" s="1">
        <v>0</v>
      </c>
      <c r="E5" s="3">
        <f t="shared" si="0"/>
        <v>0.25</v>
      </c>
      <c r="F5" s="1">
        <f>5+1+2+8+8+5+10+6+5+15+14+8</f>
        <v>87</v>
      </c>
      <c r="G5" s="1">
        <f>4+10+9+9+12+2+11+11+6+14+15+10</f>
        <v>113</v>
      </c>
      <c r="H5" s="1">
        <f t="shared" si="1"/>
        <v>-26</v>
      </c>
      <c r="I5" s="1"/>
      <c r="J5" s="1"/>
      <c r="K5" s="1">
        <v>40</v>
      </c>
      <c r="L5" s="1">
        <f t="shared" si="2"/>
        <v>30</v>
      </c>
      <c r="M5" s="1">
        <f t="shared" si="3"/>
        <v>0</v>
      </c>
      <c r="N5" s="1">
        <v>40</v>
      </c>
      <c r="O5" s="1">
        <f t="shared" si="4"/>
        <v>110</v>
      </c>
    </row>
    <row r="6" spans="1:15" ht="15.75" x14ac:dyDescent="0.25">
      <c r="A6" s="1" t="s">
        <v>115</v>
      </c>
      <c r="B6" s="1">
        <v>4</v>
      </c>
      <c r="C6" s="1">
        <v>3</v>
      </c>
      <c r="D6" s="1">
        <v>0</v>
      </c>
      <c r="E6" s="3">
        <f t="shared" si="0"/>
        <v>0.5714285714285714</v>
      </c>
      <c r="F6" s="1">
        <f>9+10+11+1+8+15+5</f>
        <v>59</v>
      </c>
      <c r="G6" s="1">
        <f>8+8+10+15+17+14+12</f>
        <v>84</v>
      </c>
      <c r="H6" s="1">
        <f t="shared" si="1"/>
        <v>-25</v>
      </c>
      <c r="I6" s="1"/>
      <c r="J6" s="1">
        <v>40</v>
      </c>
      <c r="K6" s="1">
        <v>20</v>
      </c>
      <c r="L6" s="1">
        <f t="shared" si="2"/>
        <v>40</v>
      </c>
      <c r="M6" s="1">
        <f t="shared" si="3"/>
        <v>0</v>
      </c>
      <c r="N6" s="1">
        <v>20</v>
      </c>
      <c r="O6" s="1">
        <f t="shared" si="4"/>
        <v>120</v>
      </c>
    </row>
    <row r="7" spans="1:15" ht="15.75" x14ac:dyDescent="0.25">
      <c r="A7" s="1" t="s">
        <v>143</v>
      </c>
      <c r="B7" s="1">
        <v>3</v>
      </c>
      <c r="C7" s="1">
        <v>0</v>
      </c>
      <c r="D7" s="1">
        <v>1</v>
      </c>
      <c r="E7" s="3">
        <f t="shared" si="0"/>
        <v>0.75</v>
      </c>
      <c r="F7" s="1">
        <f>11+18+15+10</f>
        <v>54</v>
      </c>
      <c r="G7" s="1">
        <f>11+10+6+5</f>
        <v>32</v>
      </c>
      <c r="H7" s="1">
        <f t="shared" si="1"/>
        <v>22</v>
      </c>
      <c r="I7" s="1">
        <v>60</v>
      </c>
      <c r="J7" s="1"/>
      <c r="K7" s="1"/>
      <c r="L7" s="1">
        <f t="shared" si="2"/>
        <v>30</v>
      </c>
      <c r="M7" s="1">
        <f t="shared" si="3"/>
        <v>5</v>
      </c>
      <c r="N7" s="1">
        <v>10</v>
      </c>
      <c r="O7" s="1">
        <f t="shared" si="4"/>
        <v>105</v>
      </c>
    </row>
    <row r="8" spans="1:15" ht="15.75" x14ac:dyDescent="0.25">
      <c r="A8" s="1" t="s">
        <v>65</v>
      </c>
      <c r="B8" s="1">
        <v>2</v>
      </c>
      <c r="C8" s="1">
        <v>4</v>
      </c>
      <c r="D8" s="1">
        <v>0</v>
      </c>
      <c r="E8" s="3">
        <f t="shared" si="0"/>
        <v>0.33333333333333331</v>
      </c>
      <c r="F8" s="1">
        <f>18+21+8+4</f>
        <v>51</v>
      </c>
      <c r="G8" s="1">
        <f>19+2+9+5</f>
        <v>35</v>
      </c>
      <c r="H8" s="1">
        <f t="shared" si="1"/>
        <v>16</v>
      </c>
      <c r="I8" s="1"/>
      <c r="J8" s="1"/>
      <c r="K8" s="1">
        <v>40</v>
      </c>
      <c r="L8" s="1">
        <f t="shared" si="2"/>
        <v>20</v>
      </c>
      <c r="M8" s="1">
        <f t="shared" si="3"/>
        <v>0</v>
      </c>
      <c r="N8" s="1">
        <v>20</v>
      </c>
      <c r="O8" s="1">
        <f t="shared" si="4"/>
        <v>80</v>
      </c>
    </row>
    <row r="9" spans="1:15" ht="15.75" x14ac:dyDescent="0.25">
      <c r="A9" s="1" t="s">
        <v>126</v>
      </c>
      <c r="B9" s="1">
        <v>3</v>
      </c>
      <c r="C9" s="1">
        <v>1</v>
      </c>
      <c r="D9" s="1">
        <v>0</v>
      </c>
      <c r="E9" s="3">
        <f t="shared" si="0"/>
        <v>0.75</v>
      </c>
      <c r="F9" s="1">
        <f>17+12+18+3</f>
        <v>50</v>
      </c>
      <c r="G9" s="1">
        <f>4+5+7+6</f>
        <v>22</v>
      </c>
      <c r="H9" s="1">
        <f t="shared" si="1"/>
        <v>28</v>
      </c>
      <c r="I9" s="1"/>
      <c r="J9" s="1"/>
      <c r="K9" s="1">
        <v>20</v>
      </c>
      <c r="L9" s="1">
        <f t="shared" si="2"/>
        <v>30</v>
      </c>
      <c r="M9" s="1">
        <f t="shared" si="3"/>
        <v>0</v>
      </c>
      <c r="N9" s="1">
        <v>10</v>
      </c>
      <c r="O9" s="1">
        <f t="shared" si="4"/>
        <v>60</v>
      </c>
    </row>
    <row r="10" spans="1:15" ht="15.75" x14ac:dyDescent="0.25">
      <c r="A10" s="1" t="s">
        <v>81</v>
      </c>
      <c r="B10" s="1">
        <v>5</v>
      </c>
      <c r="C10" s="1">
        <v>0</v>
      </c>
      <c r="D10" s="1">
        <v>0</v>
      </c>
      <c r="E10" s="3">
        <f t="shared" si="0"/>
        <v>1</v>
      </c>
      <c r="F10" s="1">
        <f>14+24+6+15+11</f>
        <v>70</v>
      </c>
      <c r="G10" s="1">
        <f>2+0+5+2+5</f>
        <v>14</v>
      </c>
      <c r="H10" s="1">
        <f t="shared" si="1"/>
        <v>56</v>
      </c>
      <c r="I10" s="1">
        <v>60</v>
      </c>
      <c r="J10" s="1"/>
      <c r="K10" s="1"/>
      <c r="L10" s="1">
        <f t="shared" si="2"/>
        <v>50</v>
      </c>
      <c r="M10" s="1">
        <f t="shared" si="3"/>
        <v>0</v>
      </c>
      <c r="N10" s="1">
        <v>10</v>
      </c>
      <c r="O10" s="1">
        <f t="shared" si="4"/>
        <v>120</v>
      </c>
    </row>
    <row r="11" spans="1:15" ht="15.75" x14ac:dyDescent="0.25">
      <c r="A11" s="1" t="s">
        <v>104</v>
      </c>
      <c r="B11" s="1">
        <v>3</v>
      </c>
      <c r="C11" s="1">
        <v>8</v>
      </c>
      <c r="D11" s="1">
        <v>0</v>
      </c>
      <c r="E11" s="3">
        <f t="shared" si="0"/>
        <v>0.27272727272727271</v>
      </c>
      <c r="F11" s="1">
        <f>14+2+1+9+8+5+1+0+7+9+2</f>
        <v>58</v>
      </c>
      <c r="G11" s="1">
        <f>8+21+8+3+10+9+20+24+18+0+15</f>
        <v>136</v>
      </c>
      <c r="H11" s="1">
        <f t="shared" si="1"/>
        <v>-78</v>
      </c>
      <c r="I11" s="1"/>
      <c r="J11" s="1"/>
      <c r="K11" s="1">
        <v>20</v>
      </c>
      <c r="L11" s="1">
        <f t="shared" si="2"/>
        <v>30</v>
      </c>
      <c r="M11" s="1">
        <f t="shared" si="3"/>
        <v>0</v>
      </c>
      <c r="N11" s="1">
        <v>40</v>
      </c>
      <c r="O11" s="1">
        <f t="shared" si="4"/>
        <v>90</v>
      </c>
    </row>
    <row r="12" spans="1:15" ht="15.75" x14ac:dyDescent="0.25">
      <c r="A12" s="1" t="s">
        <v>97</v>
      </c>
      <c r="B12" s="1">
        <v>3</v>
      </c>
      <c r="C12" s="1">
        <v>4</v>
      </c>
      <c r="D12" s="1">
        <v>0</v>
      </c>
      <c r="E12" s="3">
        <f t="shared" si="0"/>
        <v>0.42857142857142855</v>
      </c>
      <c r="F12" s="1">
        <f>4+2+8+18+6+17+6</f>
        <v>61</v>
      </c>
      <c r="G12" s="1">
        <f>5+8+1+0+18+8+15</f>
        <v>55</v>
      </c>
      <c r="H12" s="1">
        <f t="shared" si="1"/>
        <v>6</v>
      </c>
      <c r="I12" s="1">
        <v>60</v>
      </c>
      <c r="J12" s="1"/>
      <c r="K12" s="1">
        <v>20</v>
      </c>
      <c r="L12" s="1">
        <f t="shared" si="2"/>
        <v>30</v>
      </c>
      <c r="M12" s="1">
        <f t="shared" si="3"/>
        <v>0</v>
      </c>
      <c r="N12" s="1">
        <v>20</v>
      </c>
      <c r="O12" s="1">
        <f t="shared" si="4"/>
        <v>130</v>
      </c>
    </row>
    <row r="13" spans="1:15" ht="15.75" x14ac:dyDescent="0.25">
      <c r="A13" s="1" t="s">
        <v>41</v>
      </c>
      <c r="B13" s="1">
        <v>5</v>
      </c>
      <c r="C13" s="1">
        <v>2</v>
      </c>
      <c r="D13" s="1">
        <v>0</v>
      </c>
      <c r="E13" s="3">
        <f t="shared" si="0"/>
        <v>0.7142857142857143</v>
      </c>
      <c r="F13" s="1">
        <f>35+15+8+8</f>
        <v>66</v>
      </c>
      <c r="G13" s="1">
        <f>19+4+2+7</f>
        <v>32</v>
      </c>
      <c r="H13" s="1">
        <f t="shared" si="1"/>
        <v>34</v>
      </c>
      <c r="I13" s="1">
        <v>60</v>
      </c>
      <c r="J13" s="1">
        <v>40</v>
      </c>
      <c r="K13" s="1"/>
      <c r="L13" s="1">
        <f t="shared" si="2"/>
        <v>50</v>
      </c>
      <c r="M13" s="1">
        <f t="shared" si="3"/>
        <v>0</v>
      </c>
      <c r="N13" s="1">
        <v>20</v>
      </c>
      <c r="O13" s="1">
        <f t="shared" si="4"/>
        <v>170</v>
      </c>
    </row>
    <row r="14" spans="1:15" ht="15.75" x14ac:dyDescent="0.25">
      <c r="A14" s="1" t="s">
        <v>25</v>
      </c>
      <c r="B14" s="1">
        <v>6</v>
      </c>
      <c r="C14" s="1">
        <v>6</v>
      </c>
      <c r="D14" s="1">
        <v>1</v>
      </c>
      <c r="E14" s="3">
        <f t="shared" si="0"/>
        <v>0.46153846153846156</v>
      </c>
      <c r="F14" s="1">
        <f>3+11+9+15+2+4+3+0+11+7+11+18+5</f>
        <v>99</v>
      </c>
      <c r="G14" s="1">
        <f>9+4+5+1+14+17+15+9+6+1+11+6+10</f>
        <v>108</v>
      </c>
      <c r="H14" s="1">
        <f t="shared" si="1"/>
        <v>-9</v>
      </c>
      <c r="I14" s="1">
        <v>120</v>
      </c>
      <c r="J14" s="1">
        <v>40</v>
      </c>
      <c r="K14" s="1"/>
      <c r="L14" s="1">
        <f t="shared" si="2"/>
        <v>60</v>
      </c>
      <c r="M14" s="1">
        <f t="shared" si="3"/>
        <v>5</v>
      </c>
      <c r="N14" s="1">
        <v>40</v>
      </c>
      <c r="O14" s="1">
        <f t="shared" si="4"/>
        <v>265</v>
      </c>
    </row>
    <row r="15" spans="1:15" ht="15.75" x14ac:dyDescent="0.25">
      <c r="A15" s="1" t="s">
        <v>43</v>
      </c>
      <c r="B15" s="1">
        <v>6</v>
      </c>
      <c r="C15" s="1">
        <v>6</v>
      </c>
      <c r="D15" s="1">
        <v>0</v>
      </c>
      <c r="E15" s="3">
        <f t="shared" si="0"/>
        <v>0.5</v>
      </c>
      <c r="F15" s="1">
        <f>4+12+2+20+5+5+6+5+6+1+13+9</f>
        <v>88</v>
      </c>
      <c r="G15" s="1">
        <f>11+8+5+1+6+12+3+11+5+7+0+6</f>
        <v>75</v>
      </c>
      <c r="H15" s="1">
        <f t="shared" si="1"/>
        <v>13</v>
      </c>
      <c r="I15" s="1">
        <v>60</v>
      </c>
      <c r="J15" s="1">
        <v>80</v>
      </c>
      <c r="K15" s="1"/>
      <c r="L15" s="1">
        <f t="shared" si="2"/>
        <v>60</v>
      </c>
      <c r="M15" s="1">
        <f t="shared" si="3"/>
        <v>0</v>
      </c>
      <c r="N15" s="1">
        <v>40</v>
      </c>
      <c r="O15" s="1">
        <f t="shared" si="4"/>
        <v>240</v>
      </c>
    </row>
    <row r="16" spans="1:15" ht="15.75" x14ac:dyDescent="0.25">
      <c r="A16" s="1" t="s">
        <v>64</v>
      </c>
      <c r="B16" s="1">
        <v>1</v>
      </c>
      <c r="C16" s="1">
        <v>6</v>
      </c>
      <c r="D16" s="1">
        <v>0</v>
      </c>
      <c r="E16" s="3">
        <f t="shared" si="0"/>
        <v>0.14285714285714285</v>
      </c>
      <c r="F16" s="1">
        <f>6+8+4+9+0</f>
        <v>27</v>
      </c>
      <c r="G16" s="1">
        <f>45+14+15+2+18</f>
        <v>94</v>
      </c>
      <c r="H16" s="1">
        <f t="shared" si="1"/>
        <v>-67</v>
      </c>
      <c r="I16" s="1"/>
      <c r="J16" s="1">
        <v>40</v>
      </c>
      <c r="K16" s="1"/>
      <c r="L16" s="1">
        <f t="shared" si="2"/>
        <v>10</v>
      </c>
      <c r="M16" s="1">
        <f t="shared" si="3"/>
        <v>0</v>
      </c>
      <c r="N16" s="1">
        <v>20</v>
      </c>
      <c r="O16" s="1">
        <f t="shared" si="4"/>
        <v>70</v>
      </c>
    </row>
    <row r="17" spans="1:15" ht="15.75" x14ac:dyDescent="0.25">
      <c r="A17" s="1" t="s">
        <v>51</v>
      </c>
      <c r="B17" s="1">
        <v>4</v>
      </c>
      <c r="C17" s="1">
        <v>0</v>
      </c>
      <c r="D17" s="1">
        <v>0</v>
      </c>
      <c r="E17" s="3">
        <f t="shared" si="0"/>
        <v>1</v>
      </c>
      <c r="F17" s="1">
        <v>38</v>
      </c>
      <c r="G17" s="1">
        <v>14</v>
      </c>
      <c r="H17" s="1">
        <f t="shared" si="1"/>
        <v>24</v>
      </c>
      <c r="I17" s="1">
        <v>60</v>
      </c>
      <c r="J17" s="1"/>
      <c r="K17" s="1"/>
      <c r="L17" s="1">
        <f t="shared" si="2"/>
        <v>40</v>
      </c>
      <c r="M17" s="1">
        <f t="shared" si="3"/>
        <v>0</v>
      </c>
      <c r="N17" s="1">
        <v>10</v>
      </c>
      <c r="O17" s="1">
        <f t="shared" si="4"/>
        <v>110</v>
      </c>
    </row>
    <row r="18" spans="1:15" ht="15.75" x14ac:dyDescent="0.25">
      <c r="A18" s="1" t="s">
        <v>149</v>
      </c>
      <c r="B18" s="1">
        <v>0</v>
      </c>
      <c r="C18" s="1">
        <v>2</v>
      </c>
      <c r="D18" s="1">
        <v>0</v>
      </c>
      <c r="E18" s="3">
        <f t="shared" si="0"/>
        <v>0</v>
      </c>
      <c r="F18" s="1">
        <f>0+6</f>
        <v>6</v>
      </c>
      <c r="G18" s="1">
        <f>13+9</f>
        <v>22</v>
      </c>
      <c r="H18" s="1">
        <f t="shared" si="1"/>
        <v>-16</v>
      </c>
      <c r="I18" s="1"/>
      <c r="J18" s="1">
        <v>40</v>
      </c>
      <c r="K18" s="1"/>
      <c r="L18" s="1">
        <f t="shared" si="2"/>
        <v>0</v>
      </c>
      <c r="M18" s="1">
        <f t="shared" si="3"/>
        <v>0</v>
      </c>
      <c r="N18" s="1">
        <v>10</v>
      </c>
      <c r="O18" s="1">
        <f t="shared" si="4"/>
        <v>50</v>
      </c>
    </row>
    <row r="19" spans="1:15" ht="15.75" x14ac:dyDescent="0.25">
      <c r="A19" s="1"/>
      <c r="B19" s="1"/>
      <c r="C19" s="1"/>
      <c r="D19" s="1"/>
      <c r="E19" s="3" t="e">
        <f t="shared" si="0"/>
        <v>#DIV/0!</v>
      </c>
      <c r="F19" s="1"/>
      <c r="G19" s="1"/>
      <c r="H19" s="1">
        <f t="shared" si="1"/>
        <v>0</v>
      </c>
      <c r="I19" s="1"/>
      <c r="J19" s="1"/>
      <c r="K19" s="1"/>
      <c r="L19" s="1">
        <f t="shared" si="2"/>
        <v>0</v>
      </c>
      <c r="M19" s="1">
        <f t="shared" si="3"/>
        <v>0</v>
      </c>
      <c r="N19" s="1"/>
      <c r="O19" s="1">
        <f t="shared" si="4"/>
        <v>0</v>
      </c>
    </row>
    <row r="20" spans="1:15" ht="15.75" x14ac:dyDescent="0.25">
      <c r="A20" s="1"/>
      <c r="B20" s="1"/>
      <c r="C20" s="1"/>
      <c r="D20" s="1"/>
      <c r="E20" s="3" t="e">
        <f t="shared" si="0"/>
        <v>#DIV/0!</v>
      </c>
      <c r="F20" s="1"/>
      <c r="G20" s="1"/>
      <c r="H20" s="1">
        <f t="shared" si="1"/>
        <v>0</v>
      </c>
      <c r="I20" s="1"/>
      <c r="J20" s="1"/>
      <c r="K20" s="1"/>
      <c r="L20" s="1">
        <f t="shared" si="2"/>
        <v>0</v>
      </c>
      <c r="M20" s="1">
        <f t="shared" si="3"/>
        <v>0</v>
      </c>
      <c r="N20" s="1"/>
      <c r="O20" s="1">
        <f t="shared" si="4"/>
        <v>0</v>
      </c>
    </row>
    <row r="21" spans="1:15" ht="15.75" x14ac:dyDescent="0.25">
      <c r="A21" s="1"/>
      <c r="B21" s="1"/>
      <c r="C21" s="1"/>
      <c r="D21" s="1"/>
      <c r="E21" s="3" t="e">
        <f t="shared" si="0"/>
        <v>#DIV/0!</v>
      </c>
      <c r="F21" s="1"/>
      <c r="G21" s="1"/>
      <c r="H21" s="1">
        <f t="shared" si="1"/>
        <v>0</v>
      </c>
      <c r="I21" s="1"/>
      <c r="J21" s="1"/>
      <c r="K21" s="1"/>
      <c r="L21" s="1">
        <f t="shared" si="2"/>
        <v>0</v>
      </c>
      <c r="M21" s="1">
        <f t="shared" si="3"/>
        <v>0</v>
      </c>
      <c r="N21" s="1"/>
      <c r="O21" s="1">
        <f t="shared" si="4"/>
        <v>0</v>
      </c>
    </row>
    <row r="22" spans="1:15" ht="15.75" x14ac:dyDescent="0.25">
      <c r="A22" s="1"/>
      <c r="B22" s="1"/>
      <c r="C22" s="1"/>
      <c r="D22" s="1"/>
      <c r="E22" s="3" t="e">
        <f t="shared" si="0"/>
        <v>#DIV/0!</v>
      </c>
      <c r="F22" s="1"/>
      <c r="G22" s="1"/>
      <c r="H22" s="1">
        <f t="shared" si="1"/>
        <v>0</v>
      </c>
      <c r="I22" s="1"/>
      <c r="J22" s="1"/>
      <c r="K22" s="1"/>
      <c r="L22" s="1">
        <f t="shared" si="2"/>
        <v>0</v>
      </c>
      <c r="M22" s="1">
        <f t="shared" si="3"/>
        <v>0</v>
      </c>
      <c r="N22" s="1"/>
      <c r="O22" s="1">
        <f t="shared" si="4"/>
        <v>0</v>
      </c>
    </row>
    <row r="23" spans="1:15" ht="15.75" x14ac:dyDescent="0.25">
      <c r="A23" s="1"/>
      <c r="B23" s="1"/>
      <c r="C23" s="1"/>
      <c r="D23" s="1"/>
      <c r="E23" s="3" t="e">
        <f t="shared" si="0"/>
        <v>#DIV/0!</v>
      </c>
      <c r="F23" s="1"/>
      <c r="G23" s="1"/>
      <c r="H23" s="1">
        <f t="shared" si="1"/>
        <v>0</v>
      </c>
      <c r="I23" s="1"/>
      <c r="J23" s="1"/>
      <c r="K23" s="1"/>
      <c r="L23" s="1">
        <f t="shared" si="2"/>
        <v>0</v>
      </c>
      <c r="M23" s="1">
        <f t="shared" si="3"/>
        <v>0</v>
      </c>
      <c r="N23" s="1"/>
      <c r="O23" s="1">
        <f t="shared" si="4"/>
        <v>0</v>
      </c>
    </row>
    <row r="24" spans="1:15" ht="15.75" x14ac:dyDescent="0.25">
      <c r="A24" s="1"/>
      <c r="B24" s="1"/>
      <c r="C24" s="1"/>
      <c r="D24" s="1"/>
      <c r="E24" s="3" t="e">
        <f t="shared" si="0"/>
        <v>#DIV/0!</v>
      </c>
      <c r="F24" s="1"/>
      <c r="G24" s="1"/>
      <c r="H24" s="1">
        <f t="shared" si="1"/>
        <v>0</v>
      </c>
      <c r="I24" s="1"/>
      <c r="J24" s="1"/>
      <c r="K24" s="1"/>
      <c r="L24" s="1">
        <f t="shared" si="2"/>
        <v>0</v>
      </c>
      <c r="M24" s="1">
        <f t="shared" si="3"/>
        <v>0</v>
      </c>
      <c r="N24" s="1"/>
      <c r="O24" s="1">
        <f t="shared" si="4"/>
        <v>0</v>
      </c>
    </row>
    <row r="25" spans="1:15" ht="15.75" x14ac:dyDescent="0.25">
      <c r="A25" s="1"/>
      <c r="B25" s="1"/>
      <c r="C25" s="1"/>
      <c r="D25" s="1"/>
      <c r="E25" s="3" t="e">
        <f t="shared" si="0"/>
        <v>#DIV/0!</v>
      </c>
      <c r="F25" s="1"/>
      <c r="G25" s="1"/>
      <c r="H25" s="1">
        <f t="shared" si="1"/>
        <v>0</v>
      </c>
      <c r="I25" s="1"/>
      <c r="J25" s="1"/>
      <c r="K25" s="1"/>
      <c r="L25" s="1">
        <f t="shared" si="2"/>
        <v>0</v>
      </c>
      <c r="M25" s="1">
        <f t="shared" si="3"/>
        <v>0</v>
      </c>
      <c r="N25" s="1"/>
      <c r="O25" s="1">
        <f t="shared" si="4"/>
        <v>0</v>
      </c>
    </row>
    <row r="26" spans="1:15" ht="15.75" x14ac:dyDescent="0.25">
      <c r="A26" s="1"/>
      <c r="B26" s="1"/>
      <c r="C26" s="1"/>
      <c r="D26" s="1"/>
      <c r="E26" s="3" t="e">
        <f t="shared" si="0"/>
        <v>#DIV/0!</v>
      </c>
      <c r="F26" s="1"/>
      <c r="G26" s="1"/>
      <c r="H26" s="1">
        <f t="shared" si="1"/>
        <v>0</v>
      </c>
      <c r="I26" s="1"/>
      <c r="J26" s="1"/>
      <c r="K26" s="1"/>
      <c r="L26" s="1">
        <f t="shared" si="2"/>
        <v>0</v>
      </c>
      <c r="M26" s="1">
        <f t="shared" si="3"/>
        <v>0</v>
      </c>
      <c r="N26" s="1"/>
      <c r="O26" s="1">
        <f t="shared" si="4"/>
        <v>0</v>
      </c>
    </row>
    <row r="27" spans="1:15" ht="15.75" x14ac:dyDescent="0.25">
      <c r="A27" s="1"/>
      <c r="B27" s="1"/>
      <c r="C27" s="1"/>
      <c r="D27" s="1"/>
      <c r="E27" s="3" t="e">
        <f t="shared" si="0"/>
        <v>#DIV/0!</v>
      </c>
      <c r="F27" s="1"/>
      <c r="G27" s="1"/>
      <c r="H27" s="1">
        <f t="shared" si="1"/>
        <v>0</v>
      </c>
      <c r="I27" s="1"/>
      <c r="J27" s="1"/>
      <c r="K27" s="1"/>
      <c r="L27" s="1">
        <f t="shared" si="2"/>
        <v>0</v>
      </c>
      <c r="M27" s="1">
        <f t="shared" si="3"/>
        <v>0</v>
      </c>
      <c r="N27" s="1"/>
      <c r="O27" s="1">
        <f t="shared" si="4"/>
        <v>0</v>
      </c>
    </row>
    <row r="28" spans="1:15" ht="15.75" x14ac:dyDescent="0.25">
      <c r="A28" s="1"/>
      <c r="B28" s="1"/>
      <c r="C28" s="1"/>
      <c r="D28" s="1"/>
      <c r="E28" s="3" t="e">
        <f t="shared" si="0"/>
        <v>#DIV/0!</v>
      </c>
      <c r="F28" s="1"/>
      <c r="G28" s="1"/>
      <c r="H28" s="1">
        <f t="shared" si="1"/>
        <v>0</v>
      </c>
      <c r="I28" s="1"/>
      <c r="J28" s="1"/>
      <c r="K28" s="1"/>
      <c r="L28" s="1">
        <f t="shared" si="2"/>
        <v>0</v>
      </c>
      <c r="M28" s="1">
        <f t="shared" si="3"/>
        <v>0</v>
      </c>
      <c r="N28" s="1"/>
      <c r="O28" s="1">
        <f t="shared" si="4"/>
        <v>0</v>
      </c>
    </row>
    <row r="29" spans="1:15" ht="15.75" x14ac:dyDescent="0.25">
      <c r="A29" s="1"/>
      <c r="B29" s="1"/>
      <c r="C29" s="1"/>
      <c r="D29" s="1"/>
      <c r="E29" s="3" t="e">
        <f t="shared" si="0"/>
        <v>#DIV/0!</v>
      </c>
      <c r="F29" s="1"/>
      <c r="G29" s="1"/>
      <c r="H29" s="1">
        <f t="shared" si="1"/>
        <v>0</v>
      </c>
      <c r="I29" s="1"/>
      <c r="J29" s="1"/>
      <c r="K29" s="1"/>
      <c r="L29" s="1">
        <f t="shared" si="2"/>
        <v>0</v>
      </c>
      <c r="M29" s="1">
        <f t="shared" si="3"/>
        <v>0</v>
      </c>
      <c r="N29" s="1"/>
      <c r="O29" s="1">
        <f t="shared" si="4"/>
        <v>0</v>
      </c>
    </row>
    <row r="30" spans="1:15" ht="15.75" x14ac:dyDescent="0.25">
      <c r="A30" s="1"/>
      <c r="B30" s="1"/>
      <c r="C30" s="1"/>
      <c r="D30" s="1"/>
      <c r="E30" s="3" t="e">
        <f t="shared" si="0"/>
        <v>#DIV/0!</v>
      </c>
      <c r="F30" s="1"/>
      <c r="G30" s="1"/>
      <c r="H30" s="1">
        <f t="shared" si="1"/>
        <v>0</v>
      </c>
      <c r="I30" s="1"/>
      <c r="J30" s="1"/>
      <c r="K30" s="1"/>
      <c r="L30" s="1">
        <f t="shared" si="2"/>
        <v>0</v>
      </c>
      <c r="M30" s="1">
        <f t="shared" si="3"/>
        <v>0</v>
      </c>
      <c r="N30" s="1"/>
      <c r="O30" s="1">
        <f t="shared" si="4"/>
        <v>0</v>
      </c>
    </row>
    <row r="31" spans="1:15" ht="15.75" x14ac:dyDescent="0.25">
      <c r="A31" s="1"/>
      <c r="B31" s="1"/>
      <c r="C31" s="1"/>
      <c r="D31" s="1"/>
      <c r="E31" s="3" t="e">
        <f t="shared" si="0"/>
        <v>#DIV/0!</v>
      </c>
      <c r="F31" s="1"/>
      <c r="G31" s="1"/>
      <c r="H31" s="1">
        <f t="shared" si="1"/>
        <v>0</v>
      </c>
      <c r="I31" s="1"/>
      <c r="J31" s="1"/>
      <c r="K31" s="1"/>
      <c r="L31" s="1">
        <f t="shared" si="2"/>
        <v>0</v>
      </c>
      <c r="M31" s="1">
        <f t="shared" si="3"/>
        <v>0</v>
      </c>
      <c r="N31" s="1"/>
      <c r="O31" s="1">
        <f t="shared" si="4"/>
        <v>0</v>
      </c>
    </row>
    <row r="32" spans="1:15" ht="15.75" x14ac:dyDescent="0.25">
      <c r="A32" s="1"/>
      <c r="B32" s="1"/>
      <c r="C32" s="1"/>
      <c r="D32" s="1"/>
      <c r="E32" s="3" t="e">
        <f t="shared" si="0"/>
        <v>#DIV/0!</v>
      </c>
      <c r="F32" s="1"/>
      <c r="G32" s="1"/>
      <c r="H32" s="1">
        <f t="shared" si="1"/>
        <v>0</v>
      </c>
      <c r="I32" s="1"/>
      <c r="J32" s="1"/>
      <c r="K32" s="1"/>
      <c r="L32" s="1">
        <f t="shared" si="2"/>
        <v>0</v>
      </c>
      <c r="M32" s="1">
        <f t="shared" si="3"/>
        <v>0</v>
      </c>
      <c r="N32" s="1"/>
      <c r="O32" s="1">
        <f t="shared" si="4"/>
        <v>0</v>
      </c>
    </row>
    <row r="33" spans="1:15" ht="15.75" x14ac:dyDescent="0.25">
      <c r="A33" s="1"/>
      <c r="B33" s="1"/>
      <c r="C33" s="1"/>
      <c r="D33" s="1"/>
      <c r="E33" s="3" t="e">
        <f t="shared" si="0"/>
        <v>#DIV/0!</v>
      </c>
      <c r="F33" s="1"/>
      <c r="G33" s="1"/>
      <c r="H33" s="1">
        <f t="shared" si="1"/>
        <v>0</v>
      </c>
      <c r="I33" s="1"/>
      <c r="J33" s="1"/>
      <c r="K33" s="1"/>
      <c r="L33" s="1">
        <f t="shared" si="2"/>
        <v>0</v>
      </c>
      <c r="M33" s="1">
        <f t="shared" si="3"/>
        <v>0</v>
      </c>
      <c r="N33" s="1"/>
      <c r="O33" s="1">
        <f t="shared" si="4"/>
        <v>0</v>
      </c>
    </row>
    <row r="34" spans="1:15" ht="15.75" x14ac:dyDescent="0.25">
      <c r="A34" s="1"/>
      <c r="B34" s="1"/>
      <c r="C34" s="1"/>
      <c r="D34" s="1"/>
      <c r="E34" s="3" t="e">
        <f t="shared" si="0"/>
        <v>#DIV/0!</v>
      </c>
      <c r="F34" s="1"/>
      <c r="G34" s="1"/>
      <c r="H34" s="1">
        <f t="shared" si="1"/>
        <v>0</v>
      </c>
      <c r="I34" s="1"/>
      <c r="J34" s="1"/>
      <c r="K34" s="1"/>
      <c r="L34" s="1">
        <f t="shared" si="2"/>
        <v>0</v>
      </c>
      <c r="M34" s="1">
        <f t="shared" si="3"/>
        <v>0</v>
      </c>
      <c r="N34" s="1"/>
      <c r="O34" s="1">
        <f t="shared" si="4"/>
        <v>0</v>
      </c>
    </row>
    <row r="35" spans="1:15" ht="15.75" x14ac:dyDescent="0.25">
      <c r="A35" s="1"/>
      <c r="B35" s="1"/>
      <c r="C35" s="1"/>
      <c r="D35" s="1"/>
      <c r="E35" s="3" t="e">
        <f t="shared" ref="E35:E66" si="5">(B35)/(B35+C35+D35)</f>
        <v>#DIV/0!</v>
      </c>
      <c r="F35" s="1"/>
      <c r="G35" s="1"/>
      <c r="H35" s="1">
        <f t="shared" ref="H35:H66" si="6">F35-G35</f>
        <v>0</v>
      </c>
      <c r="I35" s="1"/>
      <c r="J35" s="1"/>
      <c r="K35" s="1"/>
      <c r="L35" s="1">
        <f t="shared" ref="L35:L66" si="7">B35*10</f>
        <v>0</v>
      </c>
      <c r="M35" s="1">
        <f t="shared" ref="M35:M66" si="8">D35*5</f>
        <v>0</v>
      </c>
      <c r="N35" s="1"/>
      <c r="O35" s="1">
        <f t="shared" ref="O35:O66" si="9">SUM(I35:N35)</f>
        <v>0</v>
      </c>
    </row>
    <row r="36" spans="1:15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1">
        <f t="shared" si="6"/>
        <v>0</v>
      </c>
      <c r="I36" s="1"/>
      <c r="J36" s="1"/>
      <c r="K36" s="1"/>
      <c r="L36" s="1">
        <f t="shared" si="7"/>
        <v>0</v>
      </c>
      <c r="M36" s="1">
        <f t="shared" si="8"/>
        <v>0</v>
      </c>
      <c r="N36" s="1"/>
      <c r="O36" s="1">
        <f t="shared" si="9"/>
        <v>0</v>
      </c>
    </row>
    <row r="37" spans="1:15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1">
        <f t="shared" si="6"/>
        <v>0</v>
      </c>
      <c r="I37" s="1"/>
      <c r="J37" s="1"/>
      <c r="K37" s="1"/>
      <c r="L37" s="1">
        <f t="shared" si="7"/>
        <v>0</v>
      </c>
      <c r="M37" s="1">
        <f t="shared" si="8"/>
        <v>0</v>
      </c>
      <c r="N37" s="1"/>
      <c r="O37" s="1">
        <f t="shared" si="9"/>
        <v>0</v>
      </c>
    </row>
    <row r="38" spans="1:15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1">
        <f t="shared" si="6"/>
        <v>0</v>
      </c>
      <c r="I38" s="1"/>
      <c r="J38" s="1"/>
      <c r="K38" s="1"/>
      <c r="L38" s="1">
        <f t="shared" si="7"/>
        <v>0</v>
      </c>
      <c r="M38" s="1">
        <f t="shared" si="8"/>
        <v>0</v>
      </c>
      <c r="N38" s="1"/>
      <c r="O38" s="1">
        <f t="shared" si="9"/>
        <v>0</v>
      </c>
    </row>
    <row r="39" spans="1:15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1">
        <f t="shared" si="6"/>
        <v>0</v>
      </c>
      <c r="I39" s="1"/>
      <c r="J39" s="1"/>
      <c r="K39" s="1"/>
      <c r="L39" s="1">
        <f t="shared" si="7"/>
        <v>0</v>
      </c>
      <c r="M39" s="1">
        <f t="shared" si="8"/>
        <v>0</v>
      </c>
      <c r="N39" s="1"/>
      <c r="O39" s="1">
        <f t="shared" si="9"/>
        <v>0</v>
      </c>
    </row>
    <row r="40" spans="1:15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1">
        <f t="shared" si="6"/>
        <v>0</v>
      </c>
      <c r="I40" s="1"/>
      <c r="J40" s="1"/>
      <c r="K40" s="1"/>
      <c r="L40" s="1">
        <f t="shared" si="7"/>
        <v>0</v>
      </c>
      <c r="M40" s="1">
        <f t="shared" si="8"/>
        <v>0</v>
      </c>
      <c r="N40" s="1"/>
      <c r="O40" s="1">
        <f t="shared" si="9"/>
        <v>0</v>
      </c>
    </row>
    <row r="41" spans="1:15" ht="15.75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1">
        <f t="shared" si="6"/>
        <v>0</v>
      </c>
      <c r="I41" s="1"/>
      <c r="J41" s="1"/>
      <c r="K41" s="1"/>
      <c r="L41" s="1">
        <f t="shared" si="7"/>
        <v>0</v>
      </c>
      <c r="M41" s="1">
        <f t="shared" si="8"/>
        <v>0</v>
      </c>
      <c r="N41" s="1"/>
      <c r="O41" s="1">
        <f t="shared" si="9"/>
        <v>0</v>
      </c>
    </row>
    <row r="42" spans="1:15" ht="15.75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1">
        <f t="shared" si="6"/>
        <v>0</v>
      </c>
      <c r="I42" s="1"/>
      <c r="J42" s="1"/>
      <c r="K42" s="1"/>
      <c r="L42" s="1">
        <f t="shared" si="7"/>
        <v>0</v>
      </c>
      <c r="M42" s="1">
        <f t="shared" si="8"/>
        <v>0</v>
      </c>
      <c r="N42" s="1"/>
      <c r="O42" s="1">
        <f t="shared" si="9"/>
        <v>0</v>
      </c>
    </row>
    <row r="43" spans="1:15" ht="15.75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1">
        <f t="shared" si="6"/>
        <v>0</v>
      </c>
      <c r="I43" s="1"/>
      <c r="J43" s="1"/>
      <c r="K43" s="1"/>
      <c r="L43" s="1">
        <f t="shared" si="7"/>
        <v>0</v>
      </c>
      <c r="M43" s="1">
        <f t="shared" si="8"/>
        <v>0</v>
      </c>
      <c r="N43" s="1"/>
      <c r="O43" s="1">
        <f t="shared" si="9"/>
        <v>0</v>
      </c>
    </row>
    <row r="44" spans="1:15" ht="15.75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1">
        <f t="shared" si="6"/>
        <v>0</v>
      </c>
      <c r="I44" s="1"/>
      <c r="J44" s="1"/>
      <c r="K44" s="1"/>
      <c r="L44" s="1">
        <f t="shared" si="7"/>
        <v>0</v>
      </c>
      <c r="M44" s="1">
        <f t="shared" si="8"/>
        <v>0</v>
      </c>
      <c r="N44" s="1"/>
      <c r="O44" s="1">
        <f t="shared" si="9"/>
        <v>0</v>
      </c>
    </row>
    <row r="45" spans="1:15" ht="15.75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1">
        <f t="shared" si="6"/>
        <v>0</v>
      </c>
      <c r="I45" s="1"/>
      <c r="J45" s="1"/>
      <c r="K45" s="1"/>
      <c r="L45" s="1">
        <f t="shared" si="7"/>
        <v>0</v>
      </c>
      <c r="M45" s="1">
        <f t="shared" si="8"/>
        <v>0</v>
      </c>
      <c r="N45" s="1"/>
      <c r="O45" s="1">
        <f t="shared" si="9"/>
        <v>0</v>
      </c>
    </row>
    <row r="46" spans="1:15" ht="15.75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1">
        <f t="shared" si="6"/>
        <v>0</v>
      </c>
      <c r="I46" s="1"/>
      <c r="J46" s="1"/>
      <c r="K46" s="1"/>
      <c r="L46" s="1">
        <f t="shared" si="7"/>
        <v>0</v>
      </c>
      <c r="M46" s="1">
        <f t="shared" si="8"/>
        <v>0</v>
      </c>
      <c r="N46" s="1"/>
      <c r="O46" s="1">
        <f t="shared" si="9"/>
        <v>0</v>
      </c>
    </row>
    <row r="47" spans="1:15" ht="15.75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1">
        <f t="shared" si="6"/>
        <v>0</v>
      </c>
      <c r="I47" s="1"/>
      <c r="J47" s="1"/>
      <c r="K47" s="1"/>
      <c r="L47" s="1">
        <f t="shared" si="7"/>
        <v>0</v>
      </c>
      <c r="M47" s="1">
        <f t="shared" si="8"/>
        <v>0</v>
      </c>
      <c r="N47" s="1"/>
      <c r="O47" s="1">
        <f t="shared" si="9"/>
        <v>0</v>
      </c>
    </row>
    <row r="48" spans="1:15" ht="15.75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1">
        <f t="shared" si="6"/>
        <v>0</v>
      </c>
      <c r="I48" s="1"/>
      <c r="J48" s="1"/>
      <c r="K48" s="1"/>
      <c r="L48" s="1">
        <f t="shared" si="7"/>
        <v>0</v>
      </c>
      <c r="M48" s="1">
        <f t="shared" si="8"/>
        <v>0</v>
      </c>
      <c r="N48" s="1"/>
      <c r="O48" s="1">
        <f t="shared" si="9"/>
        <v>0</v>
      </c>
    </row>
    <row r="49" spans="1:15" ht="15.75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1">
        <f t="shared" si="6"/>
        <v>0</v>
      </c>
      <c r="I49" s="1"/>
      <c r="J49" s="1"/>
      <c r="K49" s="1"/>
      <c r="L49" s="1">
        <f t="shared" si="7"/>
        <v>0</v>
      </c>
      <c r="M49" s="1">
        <f t="shared" si="8"/>
        <v>0</v>
      </c>
      <c r="N49" s="1"/>
      <c r="O49" s="1">
        <f t="shared" si="9"/>
        <v>0</v>
      </c>
    </row>
    <row r="50" spans="1:15" ht="15.75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1">
        <f t="shared" si="6"/>
        <v>0</v>
      </c>
      <c r="I50" s="1"/>
      <c r="J50" s="1"/>
      <c r="K50" s="1"/>
      <c r="L50" s="1">
        <f t="shared" si="7"/>
        <v>0</v>
      </c>
      <c r="M50" s="1">
        <f t="shared" si="8"/>
        <v>0</v>
      </c>
      <c r="N50" s="1"/>
      <c r="O50" s="1">
        <f t="shared" si="9"/>
        <v>0</v>
      </c>
    </row>
    <row r="51" spans="1:15" ht="15.75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1">
        <f t="shared" si="6"/>
        <v>0</v>
      </c>
      <c r="I51" s="1"/>
      <c r="J51" s="1"/>
      <c r="K51" s="1"/>
      <c r="L51" s="1">
        <f t="shared" si="7"/>
        <v>0</v>
      </c>
      <c r="M51" s="1">
        <f t="shared" si="8"/>
        <v>0</v>
      </c>
      <c r="N51" s="1"/>
      <c r="O51" s="1">
        <f t="shared" si="9"/>
        <v>0</v>
      </c>
    </row>
    <row r="52" spans="1:15" ht="15.75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1">
        <f t="shared" si="6"/>
        <v>0</v>
      </c>
      <c r="I52" s="1"/>
      <c r="J52" s="1"/>
      <c r="K52" s="1"/>
      <c r="L52" s="1">
        <f t="shared" si="7"/>
        <v>0</v>
      </c>
      <c r="M52" s="1">
        <f t="shared" si="8"/>
        <v>0</v>
      </c>
      <c r="N52" s="1"/>
      <c r="O52" s="1">
        <f t="shared" si="9"/>
        <v>0</v>
      </c>
    </row>
    <row r="53" spans="1:15" ht="15.75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1">
        <f t="shared" si="6"/>
        <v>0</v>
      </c>
      <c r="I53" s="1"/>
      <c r="J53" s="1"/>
      <c r="K53" s="1"/>
      <c r="L53" s="1">
        <f t="shared" si="7"/>
        <v>0</v>
      </c>
      <c r="M53" s="1">
        <f t="shared" si="8"/>
        <v>0</v>
      </c>
      <c r="N53" s="1"/>
      <c r="O53" s="1">
        <f t="shared" si="9"/>
        <v>0</v>
      </c>
    </row>
    <row r="54" spans="1:15" ht="15.75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1">
        <f t="shared" si="6"/>
        <v>0</v>
      </c>
      <c r="I54" s="1"/>
      <c r="J54" s="1"/>
      <c r="K54" s="1"/>
      <c r="L54" s="1">
        <f t="shared" si="7"/>
        <v>0</v>
      </c>
      <c r="M54" s="1">
        <f t="shared" si="8"/>
        <v>0</v>
      </c>
      <c r="N54" s="1"/>
      <c r="O54" s="1">
        <f t="shared" si="9"/>
        <v>0</v>
      </c>
    </row>
    <row r="55" spans="1:15" ht="15.75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1">
        <f t="shared" si="6"/>
        <v>0</v>
      </c>
      <c r="I55" s="1"/>
      <c r="J55" s="1"/>
      <c r="K55" s="1"/>
      <c r="L55" s="1">
        <f t="shared" si="7"/>
        <v>0</v>
      </c>
      <c r="M55" s="1">
        <f t="shared" si="8"/>
        <v>0</v>
      </c>
      <c r="N55" s="1"/>
      <c r="O55" s="1">
        <f t="shared" si="9"/>
        <v>0</v>
      </c>
    </row>
    <row r="56" spans="1:15" ht="15.75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1">
        <f t="shared" si="6"/>
        <v>0</v>
      </c>
      <c r="I56" s="1"/>
      <c r="J56" s="1"/>
      <c r="K56" s="1"/>
      <c r="L56" s="1">
        <f t="shared" si="7"/>
        <v>0</v>
      </c>
      <c r="M56" s="1">
        <f t="shared" si="8"/>
        <v>0</v>
      </c>
      <c r="N56" s="1"/>
      <c r="O56" s="1">
        <f t="shared" si="9"/>
        <v>0</v>
      </c>
    </row>
    <row r="57" spans="1:15" ht="15.75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1">
        <f t="shared" si="6"/>
        <v>0</v>
      </c>
      <c r="I57" s="1"/>
      <c r="J57" s="1"/>
      <c r="K57" s="1"/>
      <c r="L57" s="1">
        <f t="shared" si="7"/>
        <v>0</v>
      </c>
      <c r="M57" s="1">
        <f t="shared" si="8"/>
        <v>0</v>
      </c>
      <c r="N57" s="1"/>
      <c r="O57" s="1">
        <f t="shared" si="9"/>
        <v>0</v>
      </c>
    </row>
    <row r="58" spans="1:15" ht="15.75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1">
        <f t="shared" si="6"/>
        <v>0</v>
      </c>
      <c r="I58" s="1"/>
      <c r="J58" s="1"/>
      <c r="K58" s="1"/>
      <c r="L58" s="1">
        <f t="shared" si="7"/>
        <v>0</v>
      </c>
      <c r="M58" s="1">
        <f t="shared" si="8"/>
        <v>0</v>
      </c>
      <c r="N58" s="1"/>
      <c r="O58" s="1">
        <f t="shared" si="9"/>
        <v>0</v>
      </c>
    </row>
    <row r="59" spans="1:15" ht="15.75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1">
        <f t="shared" si="6"/>
        <v>0</v>
      </c>
      <c r="I59" s="1"/>
      <c r="J59" s="1"/>
      <c r="K59" s="1"/>
      <c r="L59" s="1">
        <f t="shared" si="7"/>
        <v>0</v>
      </c>
      <c r="M59" s="1">
        <f t="shared" si="8"/>
        <v>0</v>
      </c>
      <c r="N59" s="1"/>
      <c r="O59" s="1">
        <f t="shared" si="9"/>
        <v>0</v>
      </c>
    </row>
    <row r="60" spans="1:15" ht="15.75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1">
        <f t="shared" si="6"/>
        <v>0</v>
      </c>
      <c r="I60" s="1"/>
      <c r="J60" s="1"/>
      <c r="K60" s="1"/>
      <c r="L60" s="1">
        <f t="shared" si="7"/>
        <v>0</v>
      </c>
      <c r="M60" s="1">
        <f t="shared" si="8"/>
        <v>0</v>
      </c>
      <c r="N60" s="1"/>
      <c r="O60" s="1">
        <f t="shared" si="9"/>
        <v>0</v>
      </c>
    </row>
    <row r="61" spans="1:15" ht="15.75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1">
        <f t="shared" si="6"/>
        <v>0</v>
      </c>
      <c r="I61" s="1"/>
      <c r="J61" s="1"/>
      <c r="K61" s="1"/>
      <c r="L61" s="1">
        <f t="shared" si="7"/>
        <v>0</v>
      </c>
      <c r="M61" s="1">
        <f t="shared" si="8"/>
        <v>0</v>
      </c>
      <c r="N61" s="1"/>
      <c r="O61" s="1">
        <f t="shared" si="9"/>
        <v>0</v>
      </c>
    </row>
    <row r="62" spans="1:15" ht="15.75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1">
        <f t="shared" si="6"/>
        <v>0</v>
      </c>
      <c r="I62" s="1"/>
      <c r="J62" s="1"/>
      <c r="K62" s="1"/>
      <c r="L62" s="1">
        <f t="shared" si="7"/>
        <v>0</v>
      </c>
      <c r="M62" s="1">
        <f t="shared" si="8"/>
        <v>0</v>
      </c>
      <c r="N62" s="1"/>
      <c r="O62" s="1">
        <f t="shared" si="9"/>
        <v>0</v>
      </c>
    </row>
    <row r="63" spans="1:15" ht="15.75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1">
        <f t="shared" si="6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1">
        <f t="shared" si="9"/>
        <v>0</v>
      </c>
    </row>
    <row r="64" spans="1:15" ht="15.75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1">
        <f t="shared" si="6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1">
        <f t="shared" si="9"/>
        <v>0</v>
      </c>
    </row>
    <row r="65" spans="1:15" ht="15.75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1">
        <f t="shared" si="6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1">
        <f t="shared" si="9"/>
        <v>0</v>
      </c>
    </row>
    <row r="66" spans="1:15" ht="15.75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1">
        <f t="shared" si="6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1">
        <f t="shared" si="9"/>
        <v>0</v>
      </c>
    </row>
    <row r="67" spans="1:15" ht="15.75" x14ac:dyDescent="0.25">
      <c r="A67" s="1"/>
      <c r="B67" s="1"/>
      <c r="C67" s="1"/>
      <c r="D67" s="1"/>
      <c r="E67" s="3" t="e">
        <f t="shared" ref="E67:E98" si="10">(B67)/(B67+C67+D67)</f>
        <v>#DIV/0!</v>
      </c>
      <c r="F67" s="1"/>
      <c r="G67" s="1"/>
      <c r="H67" s="1">
        <f t="shared" ref="H67:H98" si="11">F67-G67</f>
        <v>0</v>
      </c>
      <c r="I67" s="1"/>
      <c r="J67" s="1"/>
      <c r="K67" s="1"/>
      <c r="L67" s="1">
        <f t="shared" ref="L67:L98" si="12">B67*10</f>
        <v>0</v>
      </c>
      <c r="M67" s="1">
        <f t="shared" ref="M67:M98" si="13">D67*5</f>
        <v>0</v>
      </c>
      <c r="N67" s="1"/>
      <c r="O67" s="1">
        <f t="shared" ref="O67:O98" si="14">SUM(I67:N67)</f>
        <v>0</v>
      </c>
    </row>
    <row r="68" spans="1:15" ht="15.75" x14ac:dyDescent="0.25">
      <c r="A68" s="1"/>
      <c r="B68" s="1"/>
      <c r="C68" s="1"/>
      <c r="D68" s="1"/>
      <c r="E68" s="3" t="e">
        <f t="shared" si="10"/>
        <v>#DIV/0!</v>
      </c>
      <c r="F68" s="1"/>
      <c r="G68" s="1"/>
      <c r="H68" s="1">
        <f t="shared" si="11"/>
        <v>0</v>
      </c>
      <c r="I68" s="1"/>
      <c r="J68" s="1"/>
      <c r="K68" s="1"/>
      <c r="L68" s="1">
        <f t="shared" si="12"/>
        <v>0</v>
      </c>
      <c r="M68" s="1">
        <f t="shared" si="13"/>
        <v>0</v>
      </c>
      <c r="N68" s="1"/>
      <c r="O68" s="1">
        <f t="shared" si="14"/>
        <v>0</v>
      </c>
    </row>
    <row r="69" spans="1:15" ht="15.75" x14ac:dyDescent="0.25">
      <c r="A69" s="1"/>
      <c r="B69" s="1"/>
      <c r="C69" s="1"/>
      <c r="D69" s="1"/>
      <c r="E69" s="3" t="e">
        <f t="shared" si="10"/>
        <v>#DIV/0!</v>
      </c>
      <c r="F69" s="1"/>
      <c r="G69" s="1"/>
      <c r="H69" s="1">
        <f t="shared" si="11"/>
        <v>0</v>
      </c>
      <c r="I69" s="1"/>
      <c r="J69" s="1"/>
      <c r="K69" s="1"/>
      <c r="L69" s="1">
        <f t="shared" si="12"/>
        <v>0</v>
      </c>
      <c r="M69" s="1">
        <f t="shared" si="13"/>
        <v>0</v>
      </c>
      <c r="N69" s="1"/>
      <c r="O69" s="1">
        <f t="shared" si="14"/>
        <v>0</v>
      </c>
    </row>
    <row r="70" spans="1:15" ht="15.75" x14ac:dyDescent="0.25">
      <c r="A70" s="1"/>
      <c r="B70" s="1"/>
      <c r="C70" s="1"/>
      <c r="D70" s="1"/>
      <c r="E70" s="3" t="e">
        <f t="shared" si="10"/>
        <v>#DIV/0!</v>
      </c>
      <c r="F70" s="1"/>
      <c r="G70" s="1"/>
      <c r="H70" s="1">
        <f t="shared" si="11"/>
        <v>0</v>
      </c>
      <c r="I70" s="1"/>
      <c r="J70" s="1"/>
      <c r="K70" s="1"/>
      <c r="L70" s="1">
        <f t="shared" si="12"/>
        <v>0</v>
      </c>
      <c r="M70" s="1">
        <f t="shared" si="13"/>
        <v>0</v>
      </c>
      <c r="N70" s="1"/>
      <c r="O70" s="1">
        <f t="shared" si="14"/>
        <v>0</v>
      </c>
    </row>
    <row r="71" spans="1:15" ht="15.75" x14ac:dyDescent="0.25">
      <c r="A71" s="1"/>
      <c r="B71" s="1"/>
      <c r="C71" s="1"/>
      <c r="D71" s="1"/>
      <c r="E71" s="3" t="e">
        <f t="shared" si="10"/>
        <v>#DIV/0!</v>
      </c>
      <c r="F71" s="1"/>
      <c r="G71" s="1"/>
      <c r="H71" s="1">
        <f t="shared" si="11"/>
        <v>0</v>
      </c>
      <c r="I71" s="1"/>
      <c r="J71" s="1"/>
      <c r="K71" s="1"/>
      <c r="L71" s="1">
        <f t="shared" si="12"/>
        <v>0</v>
      </c>
      <c r="M71" s="1">
        <f t="shared" si="13"/>
        <v>0</v>
      </c>
      <c r="N71" s="1"/>
      <c r="O71" s="1">
        <f t="shared" si="14"/>
        <v>0</v>
      </c>
    </row>
    <row r="72" spans="1:15" ht="15.75" x14ac:dyDescent="0.25">
      <c r="A72" s="1"/>
      <c r="B72" s="1"/>
      <c r="C72" s="1"/>
      <c r="D72" s="1"/>
      <c r="E72" s="3" t="e">
        <f t="shared" si="10"/>
        <v>#DIV/0!</v>
      </c>
      <c r="F72" s="1"/>
      <c r="G72" s="1"/>
      <c r="H72" s="1">
        <f t="shared" si="11"/>
        <v>0</v>
      </c>
      <c r="I72" s="1"/>
      <c r="J72" s="1"/>
      <c r="K72" s="1"/>
      <c r="L72" s="1">
        <f t="shared" si="12"/>
        <v>0</v>
      </c>
      <c r="M72" s="1">
        <f t="shared" si="13"/>
        <v>0</v>
      </c>
      <c r="N72" s="1"/>
      <c r="O72" s="1">
        <f t="shared" si="14"/>
        <v>0</v>
      </c>
    </row>
    <row r="73" spans="1:15" ht="15.75" x14ac:dyDescent="0.25">
      <c r="A73" s="1"/>
      <c r="B73" s="1"/>
      <c r="C73" s="1"/>
      <c r="D73" s="1"/>
      <c r="E73" s="3" t="e">
        <f t="shared" si="10"/>
        <v>#DIV/0!</v>
      </c>
      <c r="F73" s="1"/>
      <c r="G73" s="1"/>
      <c r="H73" s="1">
        <f t="shared" si="11"/>
        <v>0</v>
      </c>
      <c r="I73" s="1"/>
      <c r="J73" s="1"/>
      <c r="K73" s="1"/>
      <c r="L73" s="1">
        <f t="shared" si="12"/>
        <v>0</v>
      </c>
      <c r="M73" s="1">
        <f t="shared" si="13"/>
        <v>0</v>
      </c>
      <c r="N73" s="1"/>
      <c r="O73" s="1">
        <f t="shared" si="14"/>
        <v>0</v>
      </c>
    </row>
    <row r="74" spans="1:15" ht="15.75" x14ac:dyDescent="0.25">
      <c r="A74" s="1"/>
      <c r="B74" s="1"/>
      <c r="C74" s="1"/>
      <c r="D74" s="1"/>
      <c r="E74" s="3" t="e">
        <f t="shared" si="10"/>
        <v>#DIV/0!</v>
      </c>
      <c r="F74" s="1"/>
      <c r="G74" s="1"/>
      <c r="H74" s="1">
        <f t="shared" si="11"/>
        <v>0</v>
      </c>
      <c r="I74" s="1"/>
      <c r="J74" s="1"/>
      <c r="K74" s="1"/>
      <c r="L74" s="1">
        <f t="shared" si="12"/>
        <v>0</v>
      </c>
      <c r="M74" s="1">
        <f t="shared" si="13"/>
        <v>0</v>
      </c>
      <c r="N74" s="1"/>
      <c r="O74" s="1">
        <f t="shared" si="14"/>
        <v>0</v>
      </c>
    </row>
    <row r="75" spans="1:15" ht="15.75" x14ac:dyDescent="0.25">
      <c r="A75" s="1"/>
      <c r="B75" s="1"/>
      <c r="C75" s="1"/>
      <c r="D75" s="1"/>
      <c r="E75" s="3" t="e">
        <f t="shared" si="10"/>
        <v>#DIV/0!</v>
      </c>
      <c r="F75" s="1"/>
      <c r="G75" s="1"/>
      <c r="H75" s="1">
        <f t="shared" si="11"/>
        <v>0</v>
      </c>
      <c r="I75" s="1"/>
      <c r="J75" s="1"/>
      <c r="K75" s="1"/>
      <c r="L75" s="1">
        <f t="shared" si="12"/>
        <v>0</v>
      </c>
      <c r="M75" s="1">
        <f t="shared" si="13"/>
        <v>0</v>
      </c>
      <c r="N75" s="1"/>
      <c r="O75" s="1">
        <f t="shared" si="14"/>
        <v>0</v>
      </c>
    </row>
    <row r="76" spans="1:15" ht="15.75" x14ac:dyDescent="0.25">
      <c r="A76" s="1"/>
      <c r="B76" s="1"/>
      <c r="C76" s="1"/>
      <c r="D76" s="1"/>
      <c r="E76" s="3" t="e">
        <f t="shared" si="10"/>
        <v>#DIV/0!</v>
      </c>
      <c r="F76" s="1"/>
      <c r="G76" s="1"/>
      <c r="H76" s="1">
        <f t="shared" si="11"/>
        <v>0</v>
      </c>
      <c r="I76" s="1"/>
      <c r="J76" s="1"/>
      <c r="K76" s="1"/>
      <c r="L76" s="1">
        <f t="shared" si="12"/>
        <v>0</v>
      </c>
      <c r="M76" s="1">
        <f t="shared" si="13"/>
        <v>0</v>
      </c>
      <c r="N76" s="1"/>
      <c r="O76" s="1">
        <f t="shared" si="14"/>
        <v>0</v>
      </c>
    </row>
    <row r="77" spans="1:15" ht="15.75" x14ac:dyDescent="0.25">
      <c r="A77" s="1"/>
      <c r="B77" s="1"/>
      <c r="C77" s="1"/>
      <c r="D77" s="1"/>
      <c r="E77" s="3" t="e">
        <f t="shared" si="10"/>
        <v>#DIV/0!</v>
      </c>
      <c r="F77" s="1"/>
      <c r="G77" s="1"/>
      <c r="H77" s="1">
        <f t="shared" si="11"/>
        <v>0</v>
      </c>
      <c r="I77" s="1"/>
      <c r="J77" s="1"/>
      <c r="K77" s="1"/>
      <c r="L77" s="1">
        <f t="shared" si="12"/>
        <v>0</v>
      </c>
      <c r="M77" s="1">
        <f t="shared" si="13"/>
        <v>0</v>
      </c>
      <c r="N77" s="1"/>
      <c r="O77" s="1">
        <f t="shared" si="14"/>
        <v>0</v>
      </c>
    </row>
    <row r="78" spans="1:15" ht="15.75" x14ac:dyDescent="0.25">
      <c r="A78" s="1"/>
      <c r="B78" s="1"/>
      <c r="C78" s="1"/>
      <c r="D78" s="1"/>
      <c r="E78" s="3" t="e">
        <f t="shared" si="10"/>
        <v>#DIV/0!</v>
      </c>
      <c r="F78" s="1"/>
      <c r="G78" s="1"/>
      <c r="H78" s="1">
        <f t="shared" si="11"/>
        <v>0</v>
      </c>
      <c r="I78" s="1"/>
      <c r="J78" s="1"/>
      <c r="K78" s="1"/>
      <c r="L78" s="1">
        <f t="shared" si="12"/>
        <v>0</v>
      </c>
      <c r="M78" s="1">
        <f t="shared" si="13"/>
        <v>0</v>
      </c>
      <c r="N78" s="1"/>
      <c r="O78" s="1">
        <f t="shared" si="14"/>
        <v>0</v>
      </c>
    </row>
    <row r="79" spans="1:15" ht="15.75" x14ac:dyDescent="0.25">
      <c r="A79" s="1"/>
      <c r="B79" s="1"/>
      <c r="C79" s="1"/>
      <c r="D79" s="1"/>
      <c r="E79" s="3" t="e">
        <f t="shared" si="10"/>
        <v>#DIV/0!</v>
      </c>
      <c r="F79" s="1"/>
      <c r="G79" s="1"/>
      <c r="H79" s="1">
        <f t="shared" si="11"/>
        <v>0</v>
      </c>
      <c r="I79" s="1"/>
      <c r="J79" s="1"/>
      <c r="K79" s="1"/>
      <c r="L79" s="1">
        <f t="shared" si="12"/>
        <v>0</v>
      </c>
      <c r="M79" s="1">
        <f t="shared" si="13"/>
        <v>0</v>
      </c>
      <c r="N79" s="1"/>
      <c r="O79" s="1">
        <f t="shared" si="14"/>
        <v>0</v>
      </c>
    </row>
    <row r="80" spans="1:15" ht="15.75" x14ac:dyDescent="0.25">
      <c r="A80" s="1"/>
      <c r="B80" s="1"/>
      <c r="C80" s="1"/>
      <c r="D80" s="1"/>
      <c r="E80" s="3" t="e">
        <f t="shared" si="10"/>
        <v>#DIV/0!</v>
      </c>
      <c r="F80" s="1"/>
      <c r="G80" s="1"/>
      <c r="H80" s="1">
        <f t="shared" si="11"/>
        <v>0</v>
      </c>
      <c r="I80" s="1"/>
      <c r="J80" s="1"/>
      <c r="K80" s="1"/>
      <c r="L80" s="1">
        <f t="shared" si="12"/>
        <v>0</v>
      </c>
      <c r="M80" s="1">
        <f t="shared" si="13"/>
        <v>0</v>
      </c>
      <c r="N80" s="1"/>
      <c r="O80" s="1">
        <f t="shared" si="14"/>
        <v>0</v>
      </c>
    </row>
    <row r="81" spans="1:15" ht="15.75" x14ac:dyDescent="0.25">
      <c r="A81" s="1"/>
      <c r="B81" s="1"/>
      <c r="C81" s="1"/>
      <c r="D81" s="1"/>
      <c r="E81" s="3" t="e">
        <f t="shared" si="10"/>
        <v>#DIV/0!</v>
      </c>
      <c r="F81" s="1"/>
      <c r="G81" s="1"/>
      <c r="H81" s="1">
        <f t="shared" si="11"/>
        <v>0</v>
      </c>
      <c r="I81" s="1"/>
      <c r="J81" s="1"/>
      <c r="K81" s="1"/>
      <c r="L81" s="1">
        <f t="shared" si="12"/>
        <v>0</v>
      </c>
      <c r="M81" s="1">
        <f t="shared" si="13"/>
        <v>0</v>
      </c>
      <c r="N81" s="1"/>
      <c r="O81" s="1">
        <f t="shared" si="14"/>
        <v>0</v>
      </c>
    </row>
    <row r="82" spans="1:15" ht="15.75" x14ac:dyDescent="0.25">
      <c r="A82" s="1"/>
      <c r="B82" s="1"/>
      <c r="C82" s="1"/>
      <c r="D82" s="1"/>
      <c r="E82" s="3" t="e">
        <f t="shared" si="10"/>
        <v>#DIV/0!</v>
      </c>
      <c r="F82" s="1"/>
      <c r="G82" s="1"/>
      <c r="H82" s="1">
        <f t="shared" si="11"/>
        <v>0</v>
      </c>
      <c r="I82" s="1"/>
      <c r="J82" s="1"/>
      <c r="K82" s="1"/>
      <c r="L82" s="1">
        <f t="shared" si="12"/>
        <v>0</v>
      </c>
      <c r="M82" s="1">
        <f t="shared" si="13"/>
        <v>0</v>
      </c>
      <c r="N82" s="1"/>
      <c r="O82" s="1">
        <f t="shared" si="14"/>
        <v>0</v>
      </c>
    </row>
    <row r="83" spans="1:15" ht="15.75" x14ac:dyDescent="0.25">
      <c r="A83" s="1"/>
      <c r="B83" s="1"/>
      <c r="C83" s="1"/>
      <c r="D83" s="1"/>
      <c r="E83" s="3" t="e">
        <f t="shared" si="10"/>
        <v>#DIV/0!</v>
      </c>
      <c r="F83" s="1"/>
      <c r="G83" s="1"/>
      <c r="H83" s="1">
        <f t="shared" si="11"/>
        <v>0</v>
      </c>
      <c r="I83" s="1"/>
      <c r="J83" s="1"/>
      <c r="K83" s="1"/>
      <c r="L83" s="1">
        <f t="shared" si="12"/>
        <v>0</v>
      </c>
      <c r="M83" s="1">
        <f t="shared" si="13"/>
        <v>0</v>
      </c>
      <c r="N83" s="1"/>
      <c r="O83" s="1">
        <f t="shared" si="14"/>
        <v>0</v>
      </c>
    </row>
    <row r="84" spans="1:15" ht="15.75" x14ac:dyDescent="0.25">
      <c r="A84" s="1"/>
      <c r="B84" s="1"/>
      <c r="C84" s="1"/>
      <c r="D84" s="1"/>
      <c r="E84" s="3" t="e">
        <f t="shared" si="10"/>
        <v>#DIV/0!</v>
      </c>
      <c r="F84" s="1"/>
      <c r="G84" s="1"/>
      <c r="H84" s="1">
        <f t="shared" si="11"/>
        <v>0</v>
      </c>
      <c r="I84" s="1"/>
      <c r="J84" s="1"/>
      <c r="K84" s="1"/>
      <c r="L84" s="1">
        <f t="shared" si="12"/>
        <v>0</v>
      </c>
      <c r="M84" s="1">
        <f t="shared" si="13"/>
        <v>0</v>
      </c>
      <c r="N84" s="1"/>
      <c r="O84" s="1">
        <f t="shared" si="14"/>
        <v>0</v>
      </c>
    </row>
    <row r="85" spans="1:15" ht="15.75" x14ac:dyDescent="0.25">
      <c r="A85" s="1"/>
      <c r="B85" s="1"/>
      <c r="C85" s="1"/>
      <c r="D85" s="1"/>
      <c r="E85" s="3" t="e">
        <f t="shared" si="10"/>
        <v>#DIV/0!</v>
      </c>
      <c r="F85" s="1"/>
      <c r="G85" s="1"/>
      <c r="H85" s="1">
        <f t="shared" si="11"/>
        <v>0</v>
      </c>
      <c r="I85" s="1"/>
      <c r="J85" s="1"/>
      <c r="K85" s="1"/>
      <c r="L85" s="1">
        <f t="shared" si="12"/>
        <v>0</v>
      </c>
      <c r="M85" s="1">
        <f t="shared" si="13"/>
        <v>0</v>
      </c>
      <c r="N85" s="1"/>
      <c r="O85" s="1">
        <f t="shared" si="14"/>
        <v>0</v>
      </c>
    </row>
    <row r="86" spans="1:15" ht="15.75" x14ac:dyDescent="0.25">
      <c r="A86" s="1"/>
      <c r="B86" s="1"/>
      <c r="C86" s="1"/>
      <c r="D86" s="1"/>
      <c r="E86" s="3" t="e">
        <f t="shared" si="10"/>
        <v>#DIV/0!</v>
      </c>
      <c r="F86" s="1"/>
      <c r="G86" s="1"/>
      <c r="H86" s="1">
        <f t="shared" si="11"/>
        <v>0</v>
      </c>
      <c r="I86" s="1"/>
      <c r="J86" s="1"/>
      <c r="K86" s="1"/>
      <c r="L86" s="1">
        <f t="shared" si="12"/>
        <v>0</v>
      </c>
      <c r="M86" s="1">
        <f t="shared" si="13"/>
        <v>0</v>
      </c>
      <c r="N86" s="1"/>
      <c r="O86" s="1">
        <f t="shared" si="14"/>
        <v>0</v>
      </c>
    </row>
    <row r="87" spans="1:15" ht="15.75" x14ac:dyDescent="0.25">
      <c r="A87" s="1"/>
      <c r="B87" s="1"/>
      <c r="C87" s="1"/>
      <c r="D87" s="1"/>
      <c r="E87" s="3" t="e">
        <f t="shared" si="10"/>
        <v>#DIV/0!</v>
      </c>
      <c r="F87" s="1"/>
      <c r="G87" s="1"/>
      <c r="H87" s="1">
        <f t="shared" si="11"/>
        <v>0</v>
      </c>
      <c r="I87" s="1"/>
      <c r="J87" s="1"/>
      <c r="K87" s="1"/>
      <c r="L87" s="1">
        <f t="shared" si="12"/>
        <v>0</v>
      </c>
      <c r="M87" s="1">
        <f t="shared" si="13"/>
        <v>0</v>
      </c>
      <c r="N87" s="1"/>
      <c r="O87" s="1">
        <f t="shared" si="14"/>
        <v>0</v>
      </c>
    </row>
    <row r="88" spans="1:15" ht="15.75" x14ac:dyDescent="0.25">
      <c r="A88" s="1"/>
      <c r="B88" s="1"/>
      <c r="C88" s="1"/>
      <c r="D88" s="1"/>
      <c r="E88" s="3" t="e">
        <f t="shared" si="10"/>
        <v>#DIV/0!</v>
      </c>
      <c r="F88" s="1"/>
      <c r="G88" s="1"/>
      <c r="H88" s="1">
        <f t="shared" si="11"/>
        <v>0</v>
      </c>
      <c r="I88" s="1"/>
      <c r="J88" s="1"/>
      <c r="K88" s="1"/>
      <c r="L88" s="1">
        <f t="shared" si="12"/>
        <v>0</v>
      </c>
      <c r="M88" s="1">
        <f t="shared" si="13"/>
        <v>0</v>
      </c>
      <c r="N88" s="1"/>
      <c r="O88" s="1">
        <f t="shared" si="14"/>
        <v>0</v>
      </c>
    </row>
    <row r="89" spans="1:15" ht="15.75" x14ac:dyDescent="0.25">
      <c r="A89" s="1"/>
      <c r="B89" s="1"/>
      <c r="C89" s="1"/>
      <c r="D89" s="1"/>
      <c r="E89" s="3" t="e">
        <f t="shared" si="10"/>
        <v>#DIV/0!</v>
      </c>
      <c r="F89" s="1"/>
      <c r="G89" s="1"/>
      <c r="H89" s="1">
        <f t="shared" si="11"/>
        <v>0</v>
      </c>
      <c r="I89" s="1"/>
      <c r="J89" s="1"/>
      <c r="K89" s="1"/>
      <c r="L89" s="1">
        <f t="shared" si="12"/>
        <v>0</v>
      </c>
      <c r="M89" s="1">
        <f t="shared" si="13"/>
        <v>0</v>
      </c>
      <c r="N89" s="1"/>
      <c r="O89" s="1">
        <f t="shared" si="14"/>
        <v>0</v>
      </c>
    </row>
    <row r="90" spans="1:15" ht="15.75" x14ac:dyDescent="0.25">
      <c r="A90" s="1"/>
      <c r="B90" s="1"/>
      <c r="C90" s="1"/>
      <c r="D90" s="1"/>
      <c r="E90" s="3" t="e">
        <f t="shared" si="10"/>
        <v>#DIV/0!</v>
      </c>
      <c r="F90" s="1"/>
      <c r="G90" s="1"/>
      <c r="H90" s="1">
        <f t="shared" si="11"/>
        <v>0</v>
      </c>
      <c r="I90" s="1"/>
      <c r="J90" s="1"/>
      <c r="K90" s="1"/>
      <c r="L90" s="1">
        <f t="shared" si="12"/>
        <v>0</v>
      </c>
      <c r="M90" s="1">
        <f t="shared" si="13"/>
        <v>0</v>
      </c>
      <c r="N90" s="1"/>
      <c r="O90" s="1">
        <f t="shared" si="14"/>
        <v>0</v>
      </c>
    </row>
    <row r="91" spans="1:15" ht="15.75" x14ac:dyDescent="0.25">
      <c r="A91" s="1"/>
      <c r="B91" s="1"/>
      <c r="C91" s="1"/>
      <c r="D91" s="1"/>
      <c r="E91" s="3" t="e">
        <f t="shared" si="10"/>
        <v>#DIV/0!</v>
      </c>
      <c r="F91" s="1"/>
      <c r="G91" s="1"/>
      <c r="H91" s="1">
        <f t="shared" si="11"/>
        <v>0</v>
      </c>
      <c r="I91" s="1"/>
      <c r="J91" s="1"/>
      <c r="K91" s="1"/>
      <c r="L91" s="1">
        <f t="shared" si="12"/>
        <v>0</v>
      </c>
      <c r="M91" s="1">
        <f t="shared" si="13"/>
        <v>0</v>
      </c>
      <c r="N91" s="1"/>
      <c r="O91" s="1">
        <f t="shared" si="14"/>
        <v>0</v>
      </c>
    </row>
    <row r="92" spans="1:15" ht="15.75" x14ac:dyDescent="0.25">
      <c r="A92" s="1"/>
      <c r="B92" s="1"/>
      <c r="C92" s="1"/>
      <c r="D92" s="1"/>
      <c r="E92" s="3" t="e">
        <f t="shared" si="10"/>
        <v>#DIV/0!</v>
      </c>
      <c r="F92" s="1"/>
      <c r="G92" s="1"/>
      <c r="H92" s="1">
        <f t="shared" si="11"/>
        <v>0</v>
      </c>
      <c r="I92" s="1"/>
      <c r="J92" s="1"/>
      <c r="K92" s="1"/>
      <c r="L92" s="1">
        <f t="shared" si="12"/>
        <v>0</v>
      </c>
      <c r="M92" s="1">
        <f t="shared" si="13"/>
        <v>0</v>
      </c>
      <c r="N92" s="1"/>
      <c r="O92" s="1">
        <f t="shared" si="14"/>
        <v>0</v>
      </c>
    </row>
    <row r="93" spans="1:15" ht="15.75" x14ac:dyDescent="0.25">
      <c r="A93" s="1"/>
      <c r="B93" s="1"/>
      <c r="C93" s="1"/>
      <c r="D93" s="1"/>
      <c r="E93" s="3" t="e">
        <f t="shared" si="10"/>
        <v>#DIV/0!</v>
      </c>
      <c r="F93" s="1"/>
      <c r="G93" s="1"/>
      <c r="H93" s="1">
        <f t="shared" si="11"/>
        <v>0</v>
      </c>
      <c r="I93" s="1"/>
      <c r="J93" s="1"/>
      <c r="K93" s="1"/>
      <c r="L93" s="1">
        <f t="shared" si="12"/>
        <v>0</v>
      </c>
      <c r="M93" s="1">
        <f t="shared" si="13"/>
        <v>0</v>
      </c>
      <c r="N93" s="1"/>
      <c r="O93" s="1">
        <f t="shared" si="14"/>
        <v>0</v>
      </c>
    </row>
    <row r="94" spans="1:15" ht="15.75" x14ac:dyDescent="0.25">
      <c r="A94" s="1"/>
      <c r="B94" s="1"/>
      <c r="C94" s="1"/>
      <c r="D94" s="1"/>
      <c r="E94" s="3" t="e">
        <f t="shared" si="10"/>
        <v>#DIV/0!</v>
      </c>
      <c r="F94" s="1"/>
      <c r="G94" s="1"/>
      <c r="H94" s="1">
        <f t="shared" si="11"/>
        <v>0</v>
      </c>
      <c r="I94" s="1"/>
      <c r="J94" s="1"/>
      <c r="K94" s="1"/>
      <c r="L94" s="1">
        <f t="shared" si="12"/>
        <v>0</v>
      </c>
      <c r="M94" s="1">
        <f t="shared" si="13"/>
        <v>0</v>
      </c>
      <c r="N94" s="1"/>
      <c r="O94" s="1">
        <f t="shared" si="14"/>
        <v>0</v>
      </c>
    </row>
    <row r="95" spans="1:15" ht="15.75" x14ac:dyDescent="0.25">
      <c r="A95" s="1"/>
      <c r="B95" s="1"/>
      <c r="C95" s="1"/>
      <c r="D95" s="1"/>
      <c r="E95" s="3" t="e">
        <f t="shared" si="10"/>
        <v>#DIV/0!</v>
      </c>
      <c r="F95" s="1"/>
      <c r="G95" s="1"/>
      <c r="H95" s="1">
        <f t="shared" si="11"/>
        <v>0</v>
      </c>
      <c r="I95" s="1"/>
      <c r="J95" s="1"/>
      <c r="K95" s="1"/>
      <c r="L95" s="1">
        <f t="shared" si="12"/>
        <v>0</v>
      </c>
      <c r="M95" s="1">
        <f t="shared" si="13"/>
        <v>0</v>
      </c>
      <c r="N95" s="1"/>
      <c r="O95" s="1">
        <f t="shared" si="14"/>
        <v>0</v>
      </c>
    </row>
    <row r="96" spans="1:15" ht="15.75" x14ac:dyDescent="0.25">
      <c r="A96" s="1"/>
      <c r="B96" s="1"/>
      <c r="C96" s="1"/>
      <c r="D96" s="1"/>
      <c r="E96" s="3" t="e">
        <f t="shared" si="10"/>
        <v>#DIV/0!</v>
      </c>
      <c r="F96" s="1"/>
      <c r="G96" s="1"/>
      <c r="H96" s="1">
        <f t="shared" si="11"/>
        <v>0</v>
      </c>
      <c r="I96" s="1"/>
      <c r="J96" s="1"/>
      <c r="K96" s="1"/>
      <c r="L96" s="1">
        <f t="shared" si="12"/>
        <v>0</v>
      </c>
      <c r="M96" s="1">
        <f t="shared" si="13"/>
        <v>0</v>
      </c>
      <c r="N96" s="1"/>
      <c r="O96" s="1">
        <f t="shared" si="14"/>
        <v>0</v>
      </c>
    </row>
    <row r="97" spans="1:15" ht="15.75" x14ac:dyDescent="0.25">
      <c r="A97" s="1"/>
      <c r="B97" s="1"/>
      <c r="C97" s="1"/>
      <c r="D97" s="1"/>
      <c r="E97" s="3" t="e">
        <f t="shared" si="10"/>
        <v>#DIV/0!</v>
      </c>
      <c r="F97" s="1"/>
      <c r="G97" s="1"/>
      <c r="H97" s="1">
        <f t="shared" si="11"/>
        <v>0</v>
      </c>
      <c r="I97" s="1"/>
      <c r="J97" s="1"/>
      <c r="K97" s="1"/>
      <c r="L97" s="1">
        <f t="shared" si="12"/>
        <v>0</v>
      </c>
      <c r="M97" s="1">
        <f t="shared" si="13"/>
        <v>0</v>
      </c>
      <c r="N97" s="1"/>
      <c r="O97" s="1">
        <f t="shared" si="14"/>
        <v>0</v>
      </c>
    </row>
    <row r="98" spans="1:15" ht="15.75" x14ac:dyDescent="0.25">
      <c r="A98" s="1"/>
      <c r="B98" s="1"/>
      <c r="C98" s="1"/>
      <c r="D98" s="1"/>
      <c r="E98" s="3" t="e">
        <f t="shared" si="10"/>
        <v>#DIV/0!</v>
      </c>
      <c r="F98" s="1"/>
      <c r="G98" s="1"/>
      <c r="H98" s="1">
        <f t="shared" si="11"/>
        <v>0</v>
      </c>
      <c r="I98" s="1"/>
      <c r="J98" s="1"/>
      <c r="K98" s="1"/>
      <c r="L98" s="1">
        <f t="shared" si="12"/>
        <v>0</v>
      </c>
      <c r="M98" s="1">
        <f t="shared" si="13"/>
        <v>0</v>
      </c>
      <c r="N98" s="1"/>
      <c r="O98" s="1">
        <f t="shared" si="14"/>
        <v>0</v>
      </c>
    </row>
    <row r="99" spans="1:15" ht="15.75" x14ac:dyDescent="0.25">
      <c r="A99" s="1"/>
      <c r="B99" s="1"/>
      <c r="C99" s="1"/>
      <c r="D99" s="1"/>
      <c r="E99" s="3" t="e">
        <f t="shared" ref="E99:E130" si="15">(B99)/(B99+C99+D99)</f>
        <v>#DIV/0!</v>
      </c>
      <c r="F99" s="1"/>
      <c r="G99" s="1"/>
      <c r="H99" s="1">
        <f t="shared" ref="H99:H130" si="16">F99-G99</f>
        <v>0</v>
      </c>
      <c r="I99" s="1"/>
      <c r="J99" s="1"/>
      <c r="K99" s="1"/>
      <c r="L99" s="1">
        <f t="shared" ref="L99:L130" si="17">B99*10</f>
        <v>0</v>
      </c>
      <c r="M99" s="1">
        <f t="shared" ref="M99:M130" si="18">D99*5</f>
        <v>0</v>
      </c>
      <c r="N99" s="1"/>
      <c r="O99" s="1">
        <f t="shared" ref="O99:O130" si="19">SUM(I99:N99)</f>
        <v>0</v>
      </c>
    </row>
    <row r="100" spans="1:15" ht="15.75" x14ac:dyDescent="0.25">
      <c r="A100" s="1"/>
      <c r="B100" s="1"/>
      <c r="C100" s="1"/>
      <c r="D100" s="1"/>
      <c r="E100" s="3" t="e">
        <f t="shared" si="15"/>
        <v>#DIV/0!</v>
      </c>
      <c r="F100" s="1"/>
      <c r="G100" s="1"/>
      <c r="H100" s="1">
        <f t="shared" si="16"/>
        <v>0</v>
      </c>
      <c r="I100" s="1"/>
      <c r="J100" s="1"/>
      <c r="K100" s="1"/>
      <c r="L100" s="1">
        <f t="shared" si="17"/>
        <v>0</v>
      </c>
      <c r="M100" s="1">
        <f t="shared" si="18"/>
        <v>0</v>
      </c>
      <c r="N100" s="1"/>
      <c r="O100" s="1">
        <f t="shared" si="19"/>
        <v>0</v>
      </c>
    </row>
    <row r="101" spans="1:15" ht="15.75" x14ac:dyDescent="0.25">
      <c r="A101" s="1"/>
      <c r="B101" s="1"/>
      <c r="C101" s="1"/>
      <c r="D101" s="1"/>
      <c r="E101" s="3" t="e">
        <f t="shared" si="15"/>
        <v>#DIV/0!</v>
      </c>
      <c r="F101" s="1"/>
      <c r="G101" s="1"/>
      <c r="H101" s="1">
        <f t="shared" si="16"/>
        <v>0</v>
      </c>
      <c r="I101" s="1"/>
      <c r="J101" s="1"/>
      <c r="K101" s="1"/>
      <c r="L101" s="1">
        <f t="shared" si="17"/>
        <v>0</v>
      </c>
      <c r="M101" s="1">
        <f t="shared" si="18"/>
        <v>0</v>
      </c>
      <c r="N101" s="1"/>
      <c r="O101" s="1">
        <f t="shared" si="19"/>
        <v>0</v>
      </c>
    </row>
    <row r="102" spans="1:15" ht="15.75" x14ac:dyDescent="0.25">
      <c r="A102" s="1"/>
      <c r="B102" s="1"/>
      <c r="C102" s="1"/>
      <c r="D102" s="1"/>
      <c r="E102" s="3" t="e">
        <f t="shared" si="15"/>
        <v>#DIV/0!</v>
      </c>
      <c r="F102" s="1"/>
      <c r="G102" s="1"/>
      <c r="H102" s="1">
        <f t="shared" si="16"/>
        <v>0</v>
      </c>
      <c r="I102" s="1"/>
      <c r="J102" s="1"/>
      <c r="K102" s="1"/>
      <c r="L102" s="1">
        <f t="shared" si="17"/>
        <v>0</v>
      </c>
      <c r="M102" s="1">
        <f t="shared" si="18"/>
        <v>0</v>
      </c>
      <c r="N102" s="1"/>
      <c r="O102" s="1">
        <f t="shared" si="19"/>
        <v>0</v>
      </c>
    </row>
    <row r="103" spans="1:15" ht="15.75" x14ac:dyDescent="0.25">
      <c r="A103" s="1"/>
      <c r="B103" s="1"/>
      <c r="C103" s="1"/>
      <c r="D103" s="1"/>
      <c r="E103" s="3" t="e">
        <f t="shared" si="15"/>
        <v>#DIV/0!</v>
      </c>
      <c r="F103" s="1"/>
      <c r="G103" s="1"/>
      <c r="H103" s="1">
        <f t="shared" si="16"/>
        <v>0</v>
      </c>
      <c r="I103" s="1"/>
      <c r="J103" s="1"/>
      <c r="K103" s="1"/>
      <c r="L103" s="1">
        <f t="shared" si="17"/>
        <v>0</v>
      </c>
      <c r="M103" s="1">
        <f t="shared" si="18"/>
        <v>0</v>
      </c>
      <c r="N103" s="1"/>
      <c r="O103" s="1">
        <f t="shared" si="19"/>
        <v>0</v>
      </c>
    </row>
    <row r="104" spans="1:15" ht="15.75" x14ac:dyDescent="0.25">
      <c r="A104" s="1"/>
      <c r="B104" s="1"/>
      <c r="C104" s="1"/>
      <c r="D104" s="1"/>
      <c r="E104" s="3" t="e">
        <f t="shared" si="15"/>
        <v>#DIV/0!</v>
      </c>
      <c r="F104" s="1"/>
      <c r="G104" s="1"/>
      <c r="H104" s="1">
        <f t="shared" si="16"/>
        <v>0</v>
      </c>
      <c r="I104" s="1"/>
      <c r="J104" s="1"/>
      <c r="K104" s="1"/>
      <c r="L104" s="1">
        <f t="shared" si="17"/>
        <v>0</v>
      </c>
      <c r="M104" s="1">
        <f t="shared" si="18"/>
        <v>0</v>
      </c>
      <c r="N104" s="1"/>
      <c r="O104" s="1">
        <f t="shared" si="19"/>
        <v>0</v>
      </c>
    </row>
    <row r="105" spans="1:15" ht="15.75" x14ac:dyDescent="0.25">
      <c r="A105" s="1"/>
      <c r="B105" s="1"/>
      <c r="C105" s="1"/>
      <c r="D105" s="1"/>
      <c r="E105" s="3" t="e">
        <f t="shared" si="15"/>
        <v>#DIV/0!</v>
      </c>
      <c r="F105" s="1"/>
      <c r="G105" s="1"/>
      <c r="H105" s="1">
        <f t="shared" si="16"/>
        <v>0</v>
      </c>
      <c r="I105" s="1"/>
      <c r="J105" s="1"/>
      <c r="K105" s="1"/>
      <c r="L105" s="1">
        <f t="shared" si="17"/>
        <v>0</v>
      </c>
      <c r="M105" s="1">
        <f t="shared" si="18"/>
        <v>0</v>
      </c>
      <c r="N105" s="1"/>
      <c r="O105" s="1">
        <f t="shared" si="19"/>
        <v>0</v>
      </c>
    </row>
    <row r="106" spans="1:15" ht="15.75" x14ac:dyDescent="0.25">
      <c r="A106" s="1"/>
      <c r="B106" s="1"/>
      <c r="C106" s="1"/>
      <c r="D106" s="1"/>
      <c r="E106" s="3" t="e">
        <f t="shared" si="15"/>
        <v>#DIV/0!</v>
      </c>
      <c r="F106" s="1"/>
      <c r="G106" s="1"/>
      <c r="H106" s="1">
        <f t="shared" si="16"/>
        <v>0</v>
      </c>
      <c r="I106" s="1"/>
      <c r="J106" s="1"/>
      <c r="K106" s="1"/>
      <c r="L106" s="1">
        <f t="shared" si="17"/>
        <v>0</v>
      </c>
      <c r="M106" s="1">
        <f t="shared" si="18"/>
        <v>0</v>
      </c>
      <c r="N106" s="1"/>
      <c r="O106" s="1">
        <f t="shared" si="19"/>
        <v>0</v>
      </c>
    </row>
    <row r="107" spans="1:15" ht="15.75" x14ac:dyDescent="0.25">
      <c r="A107" s="1"/>
      <c r="B107" s="1"/>
      <c r="C107" s="1"/>
      <c r="D107" s="1"/>
      <c r="E107" s="3" t="e">
        <f t="shared" si="15"/>
        <v>#DIV/0!</v>
      </c>
      <c r="F107" s="1"/>
      <c r="G107" s="1"/>
      <c r="H107" s="1">
        <f t="shared" si="16"/>
        <v>0</v>
      </c>
      <c r="I107" s="1"/>
      <c r="J107" s="1"/>
      <c r="K107" s="1"/>
      <c r="L107" s="1">
        <f t="shared" si="17"/>
        <v>0</v>
      </c>
      <c r="M107" s="1">
        <f t="shared" si="18"/>
        <v>0</v>
      </c>
      <c r="N107" s="1"/>
      <c r="O107" s="1">
        <f t="shared" si="19"/>
        <v>0</v>
      </c>
    </row>
    <row r="108" spans="1:15" ht="15.75" x14ac:dyDescent="0.25">
      <c r="A108" s="1"/>
      <c r="B108" s="1"/>
      <c r="C108" s="1"/>
      <c r="D108" s="1"/>
      <c r="E108" s="3" t="e">
        <f t="shared" si="15"/>
        <v>#DIV/0!</v>
      </c>
      <c r="F108" s="1"/>
      <c r="G108" s="1"/>
      <c r="H108" s="1">
        <f t="shared" si="16"/>
        <v>0</v>
      </c>
      <c r="I108" s="1"/>
      <c r="J108" s="1"/>
      <c r="K108" s="1"/>
      <c r="L108" s="1">
        <f t="shared" si="17"/>
        <v>0</v>
      </c>
      <c r="M108" s="1">
        <f t="shared" si="18"/>
        <v>0</v>
      </c>
      <c r="N108" s="1"/>
      <c r="O108" s="1">
        <f t="shared" si="19"/>
        <v>0</v>
      </c>
    </row>
    <row r="109" spans="1:15" ht="15.75" x14ac:dyDescent="0.25">
      <c r="A109" s="1"/>
      <c r="B109" s="1"/>
      <c r="C109" s="1"/>
      <c r="D109" s="1"/>
      <c r="E109" s="3" t="e">
        <f t="shared" si="15"/>
        <v>#DIV/0!</v>
      </c>
      <c r="F109" s="1"/>
      <c r="G109" s="1"/>
      <c r="H109" s="1">
        <f t="shared" si="16"/>
        <v>0</v>
      </c>
      <c r="I109" s="1"/>
      <c r="J109" s="1"/>
      <c r="K109" s="1"/>
      <c r="L109" s="1">
        <f t="shared" si="17"/>
        <v>0</v>
      </c>
      <c r="M109" s="1">
        <f t="shared" si="18"/>
        <v>0</v>
      </c>
      <c r="N109" s="1"/>
      <c r="O109" s="1">
        <f t="shared" si="19"/>
        <v>0</v>
      </c>
    </row>
    <row r="110" spans="1:15" ht="15.75" x14ac:dyDescent="0.25">
      <c r="A110" s="1"/>
      <c r="B110" s="1"/>
      <c r="C110" s="1"/>
      <c r="D110" s="1"/>
      <c r="E110" s="3" t="e">
        <f t="shared" si="15"/>
        <v>#DIV/0!</v>
      </c>
      <c r="F110" s="1"/>
      <c r="G110" s="1"/>
      <c r="H110" s="1">
        <f t="shared" si="16"/>
        <v>0</v>
      </c>
      <c r="I110" s="1"/>
      <c r="J110" s="1"/>
      <c r="K110" s="1"/>
      <c r="L110" s="1">
        <f t="shared" si="17"/>
        <v>0</v>
      </c>
      <c r="M110" s="1">
        <f t="shared" si="18"/>
        <v>0</v>
      </c>
      <c r="N110" s="1"/>
      <c r="O110" s="1">
        <f t="shared" si="19"/>
        <v>0</v>
      </c>
    </row>
    <row r="111" spans="1:15" ht="15.75" x14ac:dyDescent="0.25">
      <c r="A111" s="1"/>
      <c r="B111" s="1"/>
      <c r="C111" s="1"/>
      <c r="D111" s="1"/>
      <c r="E111" s="3" t="e">
        <f t="shared" si="15"/>
        <v>#DIV/0!</v>
      </c>
      <c r="F111" s="1"/>
      <c r="G111" s="1"/>
      <c r="H111" s="1">
        <f t="shared" si="16"/>
        <v>0</v>
      </c>
      <c r="I111" s="1"/>
      <c r="J111" s="1"/>
      <c r="K111" s="1"/>
      <c r="L111" s="1">
        <f t="shared" si="17"/>
        <v>0</v>
      </c>
      <c r="M111" s="1">
        <f t="shared" si="18"/>
        <v>0</v>
      </c>
      <c r="N111" s="1"/>
      <c r="O111" s="1">
        <f t="shared" si="19"/>
        <v>0</v>
      </c>
    </row>
    <row r="112" spans="1:15" ht="15.75" x14ac:dyDescent="0.25">
      <c r="A112" s="1"/>
      <c r="B112" s="1"/>
      <c r="C112" s="1"/>
      <c r="D112" s="1"/>
      <c r="E112" s="3" t="e">
        <f t="shared" si="15"/>
        <v>#DIV/0!</v>
      </c>
      <c r="F112" s="1"/>
      <c r="G112" s="1"/>
      <c r="H112" s="1">
        <f t="shared" si="16"/>
        <v>0</v>
      </c>
      <c r="I112" s="1"/>
      <c r="J112" s="1"/>
      <c r="K112" s="1"/>
      <c r="L112" s="1">
        <f t="shared" si="17"/>
        <v>0</v>
      </c>
      <c r="M112" s="1">
        <f t="shared" si="18"/>
        <v>0</v>
      </c>
      <c r="N112" s="1"/>
      <c r="O112" s="1">
        <f t="shared" si="19"/>
        <v>0</v>
      </c>
    </row>
    <row r="113" spans="1:15" ht="15.75" x14ac:dyDescent="0.25">
      <c r="A113" s="1"/>
      <c r="B113" s="1"/>
      <c r="C113" s="1"/>
      <c r="D113" s="1"/>
      <c r="E113" s="3" t="e">
        <f t="shared" si="15"/>
        <v>#DIV/0!</v>
      </c>
      <c r="F113" s="1"/>
      <c r="G113" s="1"/>
      <c r="H113" s="1">
        <f t="shared" si="16"/>
        <v>0</v>
      </c>
      <c r="I113" s="1"/>
      <c r="J113" s="1"/>
      <c r="K113" s="1"/>
      <c r="L113" s="1">
        <f t="shared" si="17"/>
        <v>0</v>
      </c>
      <c r="M113" s="1">
        <f t="shared" si="18"/>
        <v>0</v>
      </c>
      <c r="N113" s="1"/>
      <c r="O113" s="1">
        <f t="shared" si="19"/>
        <v>0</v>
      </c>
    </row>
    <row r="114" spans="1:15" ht="15.75" x14ac:dyDescent="0.25">
      <c r="A114" s="1"/>
      <c r="B114" s="1"/>
      <c r="C114" s="1"/>
      <c r="D114" s="1"/>
      <c r="E114" s="3" t="e">
        <f t="shared" si="15"/>
        <v>#DIV/0!</v>
      </c>
      <c r="F114" s="1"/>
      <c r="G114" s="1"/>
      <c r="H114" s="1">
        <f t="shared" si="16"/>
        <v>0</v>
      </c>
      <c r="I114" s="1"/>
      <c r="J114" s="1"/>
      <c r="K114" s="1"/>
      <c r="L114" s="1">
        <f t="shared" si="17"/>
        <v>0</v>
      </c>
      <c r="M114" s="1">
        <f t="shared" si="18"/>
        <v>0</v>
      </c>
      <c r="N114" s="1"/>
      <c r="O114" s="1">
        <f t="shared" si="19"/>
        <v>0</v>
      </c>
    </row>
    <row r="115" spans="1:15" ht="15.75" x14ac:dyDescent="0.25">
      <c r="A115" s="1"/>
      <c r="B115" s="1"/>
      <c r="C115" s="1"/>
      <c r="D115" s="1"/>
      <c r="E115" s="3" t="e">
        <f t="shared" si="15"/>
        <v>#DIV/0!</v>
      </c>
      <c r="F115" s="1"/>
      <c r="G115" s="1"/>
      <c r="H115" s="1">
        <f t="shared" si="16"/>
        <v>0</v>
      </c>
      <c r="I115" s="1"/>
      <c r="J115" s="1"/>
      <c r="K115" s="1"/>
      <c r="L115" s="1">
        <f t="shared" si="17"/>
        <v>0</v>
      </c>
      <c r="M115" s="1">
        <f t="shared" si="18"/>
        <v>0</v>
      </c>
      <c r="N115" s="1"/>
      <c r="O115" s="1">
        <f t="shared" si="19"/>
        <v>0</v>
      </c>
    </row>
    <row r="116" spans="1:15" ht="15.75" x14ac:dyDescent="0.25">
      <c r="A116" s="1"/>
      <c r="B116" s="1"/>
      <c r="C116" s="1"/>
      <c r="D116" s="1"/>
      <c r="E116" s="3" t="e">
        <f t="shared" si="15"/>
        <v>#DIV/0!</v>
      </c>
      <c r="F116" s="1"/>
      <c r="G116" s="1"/>
      <c r="H116" s="1">
        <f t="shared" si="16"/>
        <v>0</v>
      </c>
      <c r="I116" s="1"/>
      <c r="J116" s="1"/>
      <c r="K116" s="1"/>
      <c r="L116" s="1">
        <f t="shared" si="17"/>
        <v>0</v>
      </c>
      <c r="M116" s="1">
        <f t="shared" si="18"/>
        <v>0</v>
      </c>
      <c r="N116" s="1"/>
      <c r="O116" s="1">
        <f t="shared" si="19"/>
        <v>0</v>
      </c>
    </row>
    <row r="117" spans="1:15" ht="15.75" x14ac:dyDescent="0.25">
      <c r="A117" s="1"/>
      <c r="B117" s="1"/>
      <c r="C117" s="1"/>
      <c r="D117" s="1"/>
      <c r="E117" s="3" t="e">
        <f t="shared" si="15"/>
        <v>#DIV/0!</v>
      </c>
      <c r="F117" s="1"/>
      <c r="G117" s="1"/>
      <c r="H117" s="1">
        <f t="shared" si="16"/>
        <v>0</v>
      </c>
      <c r="I117" s="1"/>
      <c r="J117" s="1"/>
      <c r="K117" s="1"/>
      <c r="L117" s="1">
        <f t="shared" si="17"/>
        <v>0</v>
      </c>
      <c r="M117" s="1">
        <f t="shared" si="18"/>
        <v>0</v>
      </c>
      <c r="N117" s="1"/>
      <c r="O117" s="1">
        <f t="shared" si="19"/>
        <v>0</v>
      </c>
    </row>
    <row r="118" spans="1:15" ht="15.75" x14ac:dyDescent="0.25">
      <c r="A118" s="1"/>
      <c r="B118" s="1"/>
      <c r="C118" s="1"/>
      <c r="D118" s="1"/>
      <c r="E118" s="3" t="e">
        <f t="shared" si="15"/>
        <v>#DIV/0!</v>
      </c>
      <c r="F118" s="1"/>
      <c r="G118" s="1"/>
      <c r="H118" s="1">
        <f t="shared" si="16"/>
        <v>0</v>
      </c>
      <c r="I118" s="1"/>
      <c r="J118" s="1"/>
      <c r="K118" s="1"/>
      <c r="L118" s="1">
        <f t="shared" si="17"/>
        <v>0</v>
      </c>
      <c r="M118" s="1">
        <f t="shared" si="18"/>
        <v>0</v>
      </c>
      <c r="N118" s="1"/>
      <c r="O118" s="1">
        <f t="shared" si="19"/>
        <v>0</v>
      </c>
    </row>
    <row r="119" spans="1:15" ht="15.75" x14ac:dyDescent="0.25">
      <c r="A119" s="1"/>
      <c r="B119" s="1"/>
      <c r="C119" s="1"/>
      <c r="D119" s="1"/>
      <c r="E119" s="3" t="e">
        <f t="shared" si="15"/>
        <v>#DIV/0!</v>
      </c>
      <c r="F119" s="1"/>
      <c r="G119" s="1"/>
      <c r="H119" s="1">
        <f t="shared" si="16"/>
        <v>0</v>
      </c>
      <c r="I119" s="1"/>
      <c r="J119" s="1"/>
      <c r="K119" s="1"/>
      <c r="L119" s="1">
        <f t="shared" si="17"/>
        <v>0</v>
      </c>
      <c r="M119" s="1">
        <f t="shared" si="18"/>
        <v>0</v>
      </c>
      <c r="N119" s="1"/>
      <c r="O119" s="1">
        <f t="shared" si="19"/>
        <v>0</v>
      </c>
    </row>
    <row r="120" spans="1:15" ht="15.75" x14ac:dyDescent="0.25">
      <c r="A120" s="1"/>
      <c r="B120" s="1"/>
      <c r="C120" s="1"/>
      <c r="D120" s="1"/>
      <c r="E120" s="3" t="e">
        <f t="shared" si="15"/>
        <v>#DIV/0!</v>
      </c>
      <c r="F120" s="1"/>
      <c r="G120" s="1"/>
      <c r="H120" s="1">
        <f t="shared" si="16"/>
        <v>0</v>
      </c>
      <c r="I120" s="1"/>
      <c r="J120" s="1"/>
      <c r="K120" s="1"/>
      <c r="L120" s="1">
        <f t="shared" si="17"/>
        <v>0</v>
      </c>
      <c r="M120" s="1">
        <f t="shared" si="18"/>
        <v>0</v>
      </c>
      <c r="N120" s="1"/>
      <c r="O120" s="1">
        <f t="shared" si="19"/>
        <v>0</v>
      </c>
    </row>
    <row r="121" spans="1:15" ht="15.75" x14ac:dyDescent="0.25">
      <c r="A121" s="1"/>
      <c r="B121" s="1"/>
      <c r="C121" s="1"/>
      <c r="D121" s="1"/>
      <c r="E121" s="3" t="e">
        <f t="shared" si="15"/>
        <v>#DIV/0!</v>
      </c>
      <c r="F121" s="1"/>
      <c r="G121" s="1"/>
      <c r="H121" s="1">
        <f t="shared" si="16"/>
        <v>0</v>
      </c>
      <c r="I121" s="1"/>
      <c r="J121" s="1"/>
      <c r="K121" s="1"/>
      <c r="L121" s="1">
        <f t="shared" si="17"/>
        <v>0</v>
      </c>
      <c r="M121" s="1">
        <f t="shared" si="18"/>
        <v>0</v>
      </c>
      <c r="N121" s="1"/>
      <c r="O121" s="1">
        <f t="shared" si="19"/>
        <v>0</v>
      </c>
    </row>
    <row r="122" spans="1:15" ht="15.75" x14ac:dyDescent="0.25">
      <c r="A122" s="1"/>
      <c r="B122" s="1"/>
      <c r="C122" s="1"/>
      <c r="D122" s="1"/>
      <c r="E122" s="3" t="e">
        <f t="shared" si="15"/>
        <v>#DIV/0!</v>
      </c>
      <c r="F122" s="1"/>
      <c r="G122" s="1"/>
      <c r="H122" s="1">
        <f t="shared" si="16"/>
        <v>0</v>
      </c>
      <c r="I122" s="1"/>
      <c r="J122" s="1"/>
      <c r="K122" s="1"/>
      <c r="L122" s="1">
        <f t="shared" si="17"/>
        <v>0</v>
      </c>
      <c r="M122" s="1">
        <f t="shared" si="18"/>
        <v>0</v>
      </c>
      <c r="N122" s="1"/>
      <c r="O122" s="1">
        <f t="shared" si="19"/>
        <v>0</v>
      </c>
    </row>
    <row r="123" spans="1:15" ht="15.75" x14ac:dyDescent="0.25">
      <c r="A123" s="1"/>
      <c r="B123" s="1"/>
      <c r="C123" s="1"/>
      <c r="D123" s="1"/>
      <c r="E123" s="3" t="e">
        <f t="shared" si="15"/>
        <v>#DIV/0!</v>
      </c>
      <c r="F123" s="1"/>
      <c r="G123" s="1"/>
      <c r="H123" s="1">
        <f t="shared" si="16"/>
        <v>0</v>
      </c>
      <c r="I123" s="1"/>
      <c r="J123" s="1"/>
      <c r="K123" s="1"/>
      <c r="L123" s="1">
        <f t="shared" si="17"/>
        <v>0</v>
      </c>
      <c r="M123" s="1">
        <f t="shared" si="18"/>
        <v>0</v>
      </c>
      <c r="N123" s="1"/>
      <c r="O123" s="1">
        <f t="shared" si="19"/>
        <v>0</v>
      </c>
    </row>
    <row r="124" spans="1:15" ht="15.75" x14ac:dyDescent="0.25">
      <c r="A124" s="1"/>
      <c r="B124" s="1"/>
      <c r="C124" s="1"/>
      <c r="D124" s="1"/>
      <c r="E124" s="3" t="e">
        <f t="shared" si="15"/>
        <v>#DIV/0!</v>
      </c>
      <c r="F124" s="1"/>
      <c r="G124" s="1"/>
      <c r="H124" s="1">
        <f t="shared" si="16"/>
        <v>0</v>
      </c>
      <c r="I124" s="1"/>
      <c r="J124" s="1"/>
      <c r="K124" s="1"/>
      <c r="L124" s="1">
        <f t="shared" si="17"/>
        <v>0</v>
      </c>
      <c r="M124" s="1">
        <f t="shared" si="18"/>
        <v>0</v>
      </c>
      <c r="N124" s="1"/>
      <c r="O124" s="1">
        <f t="shared" si="19"/>
        <v>0</v>
      </c>
    </row>
    <row r="125" spans="1:15" ht="15.75" x14ac:dyDescent="0.25">
      <c r="A125" s="1"/>
      <c r="B125" s="1"/>
      <c r="C125" s="1"/>
      <c r="D125" s="1"/>
      <c r="E125" s="3" t="e">
        <f t="shared" si="15"/>
        <v>#DIV/0!</v>
      </c>
      <c r="F125" s="1"/>
      <c r="G125" s="1"/>
      <c r="H125" s="1">
        <f t="shared" si="16"/>
        <v>0</v>
      </c>
      <c r="I125" s="1"/>
      <c r="J125" s="1"/>
      <c r="K125" s="1"/>
      <c r="L125" s="1">
        <f t="shared" si="17"/>
        <v>0</v>
      </c>
      <c r="M125" s="1">
        <f t="shared" si="18"/>
        <v>0</v>
      </c>
      <c r="N125" s="1"/>
      <c r="O125" s="1">
        <f t="shared" si="19"/>
        <v>0</v>
      </c>
    </row>
    <row r="126" spans="1:15" ht="15.75" x14ac:dyDescent="0.25">
      <c r="A126" s="1"/>
      <c r="B126" s="1"/>
      <c r="C126" s="1"/>
      <c r="D126" s="1"/>
      <c r="E126" s="3" t="e">
        <f t="shared" si="15"/>
        <v>#DIV/0!</v>
      </c>
      <c r="F126" s="1"/>
      <c r="G126" s="1"/>
      <c r="H126" s="1">
        <f t="shared" si="16"/>
        <v>0</v>
      </c>
      <c r="I126" s="1"/>
      <c r="J126" s="1"/>
      <c r="K126" s="1"/>
      <c r="L126" s="1">
        <f t="shared" si="17"/>
        <v>0</v>
      </c>
      <c r="M126" s="1">
        <f t="shared" si="18"/>
        <v>0</v>
      </c>
      <c r="N126" s="1"/>
      <c r="O126" s="1">
        <f t="shared" si="19"/>
        <v>0</v>
      </c>
    </row>
    <row r="127" spans="1:15" ht="15.75" x14ac:dyDescent="0.25">
      <c r="A127" s="1"/>
      <c r="B127" s="1"/>
      <c r="C127" s="1"/>
      <c r="D127" s="1"/>
      <c r="E127" s="3" t="e">
        <f t="shared" si="15"/>
        <v>#DIV/0!</v>
      </c>
      <c r="F127" s="1"/>
      <c r="G127" s="1"/>
      <c r="H127" s="1">
        <f t="shared" si="16"/>
        <v>0</v>
      </c>
      <c r="I127" s="1"/>
      <c r="J127" s="1"/>
      <c r="K127" s="1"/>
      <c r="L127" s="1">
        <f t="shared" si="17"/>
        <v>0</v>
      </c>
      <c r="M127" s="1">
        <f t="shared" si="18"/>
        <v>0</v>
      </c>
      <c r="N127" s="1"/>
      <c r="O127" s="1">
        <f t="shared" si="19"/>
        <v>0</v>
      </c>
    </row>
    <row r="128" spans="1:15" ht="15.75" x14ac:dyDescent="0.25">
      <c r="A128" s="1"/>
      <c r="B128" s="1"/>
      <c r="C128" s="1"/>
      <c r="D128" s="1"/>
      <c r="E128" s="3" t="e">
        <f t="shared" si="15"/>
        <v>#DIV/0!</v>
      </c>
      <c r="F128" s="1"/>
      <c r="G128" s="1"/>
      <c r="H128" s="1">
        <f t="shared" si="16"/>
        <v>0</v>
      </c>
      <c r="I128" s="1"/>
      <c r="J128" s="1"/>
      <c r="K128" s="1"/>
      <c r="L128" s="1">
        <f t="shared" si="17"/>
        <v>0</v>
      </c>
      <c r="M128" s="1">
        <f t="shared" si="18"/>
        <v>0</v>
      </c>
      <c r="N128" s="1"/>
      <c r="O128" s="1">
        <f t="shared" si="19"/>
        <v>0</v>
      </c>
    </row>
    <row r="129" spans="1:15" ht="15.75" x14ac:dyDescent="0.25">
      <c r="A129" s="1"/>
      <c r="B129" s="1"/>
      <c r="C129" s="1"/>
      <c r="D129" s="1"/>
      <c r="E129" s="3" t="e">
        <f t="shared" si="15"/>
        <v>#DIV/0!</v>
      </c>
      <c r="F129" s="1"/>
      <c r="G129" s="1"/>
      <c r="H129" s="1">
        <f t="shared" si="16"/>
        <v>0</v>
      </c>
      <c r="I129" s="1"/>
      <c r="J129" s="1"/>
      <c r="K129" s="1"/>
      <c r="L129" s="1">
        <f t="shared" si="17"/>
        <v>0</v>
      </c>
      <c r="M129" s="1">
        <f t="shared" si="18"/>
        <v>0</v>
      </c>
      <c r="N129" s="1"/>
      <c r="O129" s="1">
        <f t="shared" si="19"/>
        <v>0</v>
      </c>
    </row>
    <row r="130" spans="1:15" ht="15.75" x14ac:dyDescent="0.25">
      <c r="A130" s="1"/>
      <c r="B130" s="1"/>
      <c r="C130" s="1"/>
      <c r="D130" s="1"/>
      <c r="E130" s="3" t="e">
        <f t="shared" si="15"/>
        <v>#DIV/0!</v>
      </c>
      <c r="F130" s="1"/>
      <c r="G130" s="1"/>
      <c r="H130" s="1">
        <f t="shared" si="16"/>
        <v>0</v>
      </c>
      <c r="I130" s="1"/>
      <c r="J130" s="1"/>
      <c r="K130" s="1"/>
      <c r="L130" s="1">
        <f t="shared" si="17"/>
        <v>0</v>
      </c>
      <c r="M130" s="1">
        <f t="shared" si="18"/>
        <v>0</v>
      </c>
      <c r="N130" s="1"/>
      <c r="O130" s="1">
        <f t="shared" si="19"/>
        <v>0</v>
      </c>
    </row>
    <row r="131" spans="1:15" ht="15.75" x14ac:dyDescent="0.25">
      <c r="A131" s="1"/>
      <c r="B131" s="1"/>
      <c r="C131" s="1"/>
      <c r="D131" s="1"/>
      <c r="E131" s="3" t="e">
        <f t="shared" ref="E131:E162" si="20">(B131)/(B131+C131+D131)</f>
        <v>#DIV/0!</v>
      </c>
      <c r="F131" s="1"/>
      <c r="G131" s="1"/>
      <c r="H131" s="1">
        <f t="shared" ref="H131:H162" si="21">F131-G131</f>
        <v>0</v>
      </c>
      <c r="I131" s="1"/>
      <c r="J131" s="1"/>
      <c r="K131" s="1"/>
      <c r="L131" s="1">
        <f t="shared" ref="L131:L159" si="22">B131*10</f>
        <v>0</v>
      </c>
      <c r="M131" s="1">
        <f t="shared" ref="M131:M159" si="23">D131*5</f>
        <v>0</v>
      </c>
      <c r="N131" s="1"/>
      <c r="O131" s="1">
        <f t="shared" ref="O131:O162" si="24">SUM(I131:N131)</f>
        <v>0</v>
      </c>
    </row>
    <row r="132" spans="1:15" ht="15.75" x14ac:dyDescent="0.25">
      <c r="A132" s="1"/>
      <c r="B132" s="1"/>
      <c r="C132" s="1"/>
      <c r="D132" s="1"/>
      <c r="E132" s="3" t="e">
        <f t="shared" si="20"/>
        <v>#DIV/0!</v>
      </c>
      <c r="F132" s="1"/>
      <c r="G132" s="1"/>
      <c r="H132" s="1">
        <f t="shared" si="21"/>
        <v>0</v>
      </c>
      <c r="I132" s="1"/>
      <c r="J132" s="1"/>
      <c r="K132" s="1"/>
      <c r="L132" s="1">
        <f t="shared" si="22"/>
        <v>0</v>
      </c>
      <c r="M132" s="1">
        <f t="shared" si="23"/>
        <v>0</v>
      </c>
      <c r="N132" s="1"/>
      <c r="O132" s="1">
        <f t="shared" si="24"/>
        <v>0</v>
      </c>
    </row>
    <row r="133" spans="1:15" ht="15.75" x14ac:dyDescent="0.25">
      <c r="A133" s="1"/>
      <c r="B133" s="1"/>
      <c r="C133" s="1"/>
      <c r="D133" s="1"/>
      <c r="E133" s="3" t="e">
        <f t="shared" si="20"/>
        <v>#DIV/0!</v>
      </c>
      <c r="F133" s="1"/>
      <c r="G133" s="1"/>
      <c r="H133" s="1">
        <f t="shared" si="21"/>
        <v>0</v>
      </c>
      <c r="I133" s="1"/>
      <c r="J133" s="1"/>
      <c r="K133" s="1"/>
      <c r="L133" s="1">
        <f t="shared" si="22"/>
        <v>0</v>
      </c>
      <c r="M133" s="1">
        <f t="shared" si="23"/>
        <v>0</v>
      </c>
      <c r="N133" s="1"/>
      <c r="O133" s="1">
        <f t="shared" si="24"/>
        <v>0</v>
      </c>
    </row>
    <row r="134" spans="1:15" ht="15.75" x14ac:dyDescent="0.25">
      <c r="A134" s="1"/>
      <c r="B134" s="1"/>
      <c r="C134" s="1"/>
      <c r="D134" s="1"/>
      <c r="E134" s="3" t="e">
        <f t="shared" si="20"/>
        <v>#DIV/0!</v>
      </c>
      <c r="F134" s="1"/>
      <c r="G134" s="1"/>
      <c r="H134" s="1">
        <f t="shared" si="21"/>
        <v>0</v>
      </c>
      <c r="I134" s="1"/>
      <c r="J134" s="1"/>
      <c r="K134" s="1"/>
      <c r="L134" s="1">
        <f t="shared" si="22"/>
        <v>0</v>
      </c>
      <c r="M134" s="1">
        <f t="shared" si="23"/>
        <v>0</v>
      </c>
      <c r="N134" s="1"/>
      <c r="O134" s="1">
        <f t="shared" si="24"/>
        <v>0</v>
      </c>
    </row>
    <row r="135" spans="1:15" ht="15.75" x14ac:dyDescent="0.25">
      <c r="A135" s="1"/>
      <c r="B135" s="1"/>
      <c r="C135" s="1"/>
      <c r="D135" s="1"/>
      <c r="E135" s="3" t="e">
        <f t="shared" si="20"/>
        <v>#DIV/0!</v>
      </c>
      <c r="F135" s="1"/>
      <c r="G135" s="1"/>
      <c r="H135" s="1">
        <f t="shared" si="21"/>
        <v>0</v>
      </c>
      <c r="I135" s="1"/>
      <c r="J135" s="1"/>
      <c r="K135" s="1"/>
      <c r="L135" s="1">
        <f t="shared" si="22"/>
        <v>0</v>
      </c>
      <c r="M135" s="1">
        <f t="shared" si="23"/>
        <v>0</v>
      </c>
      <c r="N135" s="1"/>
      <c r="O135" s="1">
        <f t="shared" si="24"/>
        <v>0</v>
      </c>
    </row>
    <row r="136" spans="1:15" ht="15.75" x14ac:dyDescent="0.25">
      <c r="A136" s="1"/>
      <c r="B136" s="1"/>
      <c r="C136" s="1"/>
      <c r="D136" s="1"/>
      <c r="E136" s="3" t="e">
        <f t="shared" si="20"/>
        <v>#DIV/0!</v>
      </c>
      <c r="F136" s="1"/>
      <c r="G136" s="1"/>
      <c r="H136" s="1">
        <f t="shared" si="21"/>
        <v>0</v>
      </c>
      <c r="I136" s="1"/>
      <c r="J136" s="1"/>
      <c r="K136" s="1"/>
      <c r="L136" s="1">
        <f t="shared" si="22"/>
        <v>0</v>
      </c>
      <c r="M136" s="1">
        <f t="shared" si="23"/>
        <v>0</v>
      </c>
      <c r="N136" s="1"/>
      <c r="O136" s="1">
        <f t="shared" si="24"/>
        <v>0</v>
      </c>
    </row>
    <row r="137" spans="1:15" ht="15.75" x14ac:dyDescent="0.25">
      <c r="A137" s="1"/>
      <c r="B137" s="1"/>
      <c r="C137" s="1"/>
      <c r="D137" s="1"/>
      <c r="E137" s="3" t="e">
        <f t="shared" si="20"/>
        <v>#DIV/0!</v>
      </c>
      <c r="F137" s="1"/>
      <c r="G137" s="1"/>
      <c r="H137" s="1">
        <f t="shared" si="21"/>
        <v>0</v>
      </c>
      <c r="I137" s="1"/>
      <c r="J137" s="1"/>
      <c r="K137" s="1"/>
      <c r="L137" s="1">
        <f t="shared" si="22"/>
        <v>0</v>
      </c>
      <c r="M137" s="1">
        <f t="shared" si="23"/>
        <v>0</v>
      </c>
      <c r="N137" s="1"/>
      <c r="O137" s="1">
        <f t="shared" si="24"/>
        <v>0</v>
      </c>
    </row>
    <row r="138" spans="1:15" ht="15.75" x14ac:dyDescent="0.25">
      <c r="A138" s="1"/>
      <c r="B138" s="1"/>
      <c r="C138" s="1"/>
      <c r="D138" s="1"/>
      <c r="E138" s="3" t="e">
        <f t="shared" si="20"/>
        <v>#DIV/0!</v>
      </c>
      <c r="F138" s="1"/>
      <c r="G138" s="1"/>
      <c r="H138" s="1">
        <f t="shared" si="21"/>
        <v>0</v>
      </c>
      <c r="I138" s="1"/>
      <c r="J138" s="1"/>
      <c r="K138" s="1"/>
      <c r="L138" s="1">
        <f t="shared" si="22"/>
        <v>0</v>
      </c>
      <c r="M138" s="1">
        <f t="shared" si="23"/>
        <v>0</v>
      </c>
      <c r="N138" s="1"/>
      <c r="O138" s="1">
        <f t="shared" si="24"/>
        <v>0</v>
      </c>
    </row>
    <row r="139" spans="1:15" ht="15.75" x14ac:dyDescent="0.25">
      <c r="A139" s="1"/>
      <c r="B139" s="1"/>
      <c r="C139" s="1"/>
      <c r="D139" s="1"/>
      <c r="E139" s="3" t="e">
        <f t="shared" si="20"/>
        <v>#DIV/0!</v>
      </c>
      <c r="F139" s="1"/>
      <c r="G139" s="1"/>
      <c r="H139" s="1">
        <f t="shared" si="21"/>
        <v>0</v>
      </c>
      <c r="I139" s="1"/>
      <c r="J139" s="1"/>
      <c r="K139" s="1"/>
      <c r="L139" s="1">
        <f t="shared" si="22"/>
        <v>0</v>
      </c>
      <c r="M139" s="1">
        <f t="shared" si="23"/>
        <v>0</v>
      </c>
      <c r="N139" s="1"/>
      <c r="O139" s="1">
        <f t="shared" si="24"/>
        <v>0</v>
      </c>
    </row>
    <row r="140" spans="1:15" ht="15.75" x14ac:dyDescent="0.25">
      <c r="A140" s="1"/>
      <c r="B140" s="1"/>
      <c r="C140" s="1"/>
      <c r="D140" s="1"/>
      <c r="E140" s="3" t="e">
        <f t="shared" si="20"/>
        <v>#DIV/0!</v>
      </c>
      <c r="F140" s="1"/>
      <c r="G140" s="1"/>
      <c r="H140" s="1">
        <f t="shared" si="21"/>
        <v>0</v>
      </c>
      <c r="I140" s="1"/>
      <c r="J140" s="1"/>
      <c r="K140" s="1"/>
      <c r="L140" s="1">
        <f t="shared" si="22"/>
        <v>0</v>
      </c>
      <c r="M140" s="1">
        <f t="shared" si="23"/>
        <v>0</v>
      </c>
      <c r="N140" s="1"/>
      <c r="O140" s="1">
        <f t="shared" si="24"/>
        <v>0</v>
      </c>
    </row>
    <row r="141" spans="1:15" ht="15.75" x14ac:dyDescent="0.25">
      <c r="A141" s="1"/>
      <c r="B141" s="1"/>
      <c r="C141" s="1"/>
      <c r="D141" s="1"/>
      <c r="E141" s="3" t="e">
        <f t="shared" si="20"/>
        <v>#DIV/0!</v>
      </c>
      <c r="F141" s="1"/>
      <c r="G141" s="1"/>
      <c r="H141" s="1">
        <f t="shared" si="21"/>
        <v>0</v>
      </c>
      <c r="I141" s="1"/>
      <c r="J141" s="1"/>
      <c r="K141" s="1"/>
      <c r="L141" s="1">
        <f t="shared" si="22"/>
        <v>0</v>
      </c>
      <c r="M141" s="1">
        <f t="shared" si="23"/>
        <v>0</v>
      </c>
      <c r="N141" s="1"/>
      <c r="O141" s="1">
        <f t="shared" si="24"/>
        <v>0</v>
      </c>
    </row>
    <row r="142" spans="1:15" ht="15.75" x14ac:dyDescent="0.25">
      <c r="A142" s="1"/>
      <c r="B142" s="1"/>
      <c r="C142" s="1"/>
      <c r="D142" s="1"/>
      <c r="E142" s="3" t="e">
        <f t="shared" si="20"/>
        <v>#DIV/0!</v>
      </c>
      <c r="F142" s="1"/>
      <c r="G142" s="1"/>
      <c r="H142" s="1">
        <f t="shared" si="21"/>
        <v>0</v>
      </c>
      <c r="I142" s="1"/>
      <c r="J142" s="1"/>
      <c r="K142" s="1"/>
      <c r="L142" s="1">
        <f t="shared" si="22"/>
        <v>0</v>
      </c>
      <c r="M142" s="1">
        <f t="shared" si="23"/>
        <v>0</v>
      </c>
      <c r="N142" s="1"/>
      <c r="O142" s="1">
        <f t="shared" si="24"/>
        <v>0</v>
      </c>
    </row>
    <row r="143" spans="1:15" ht="15.75" x14ac:dyDescent="0.25">
      <c r="A143" s="1"/>
      <c r="B143" s="1"/>
      <c r="C143" s="1"/>
      <c r="D143" s="1"/>
      <c r="E143" s="3" t="e">
        <f t="shared" si="20"/>
        <v>#DIV/0!</v>
      </c>
      <c r="F143" s="1"/>
      <c r="G143" s="1"/>
      <c r="H143" s="1">
        <f t="shared" si="21"/>
        <v>0</v>
      </c>
      <c r="I143" s="1"/>
      <c r="J143" s="1"/>
      <c r="K143" s="1"/>
      <c r="L143" s="1">
        <f t="shared" si="22"/>
        <v>0</v>
      </c>
      <c r="M143" s="1">
        <f t="shared" si="23"/>
        <v>0</v>
      </c>
      <c r="N143" s="1"/>
      <c r="O143" s="1">
        <f t="shared" si="24"/>
        <v>0</v>
      </c>
    </row>
    <row r="144" spans="1:15" ht="15.75" x14ac:dyDescent="0.25">
      <c r="A144" s="1"/>
      <c r="B144" s="1"/>
      <c r="C144" s="1"/>
      <c r="D144" s="1"/>
      <c r="E144" s="3" t="e">
        <f t="shared" si="20"/>
        <v>#DIV/0!</v>
      </c>
      <c r="F144" s="1"/>
      <c r="G144" s="1"/>
      <c r="H144" s="1">
        <f t="shared" si="21"/>
        <v>0</v>
      </c>
      <c r="I144" s="1"/>
      <c r="J144" s="1"/>
      <c r="K144" s="1"/>
      <c r="L144" s="1">
        <f t="shared" si="22"/>
        <v>0</v>
      </c>
      <c r="M144" s="1">
        <f t="shared" si="23"/>
        <v>0</v>
      </c>
      <c r="N144" s="1"/>
      <c r="O144" s="1">
        <f t="shared" si="24"/>
        <v>0</v>
      </c>
    </row>
    <row r="145" spans="1:15" ht="15.75" x14ac:dyDescent="0.25">
      <c r="A145" s="1"/>
      <c r="B145" s="1"/>
      <c r="C145" s="1"/>
      <c r="D145" s="1"/>
      <c r="E145" s="3" t="e">
        <f t="shared" si="20"/>
        <v>#DIV/0!</v>
      </c>
      <c r="F145" s="1"/>
      <c r="G145" s="1"/>
      <c r="H145" s="1">
        <f t="shared" si="21"/>
        <v>0</v>
      </c>
      <c r="I145" s="1"/>
      <c r="J145" s="1"/>
      <c r="K145" s="1"/>
      <c r="L145" s="1">
        <f t="shared" si="22"/>
        <v>0</v>
      </c>
      <c r="M145" s="1">
        <f t="shared" si="23"/>
        <v>0</v>
      </c>
      <c r="N145" s="1"/>
      <c r="O145" s="1">
        <f t="shared" si="24"/>
        <v>0</v>
      </c>
    </row>
    <row r="146" spans="1:15" ht="15.75" x14ac:dyDescent="0.25">
      <c r="A146" s="1"/>
      <c r="B146" s="1"/>
      <c r="C146" s="1"/>
      <c r="D146" s="1"/>
      <c r="E146" s="3" t="e">
        <f t="shared" si="20"/>
        <v>#DIV/0!</v>
      </c>
      <c r="F146" s="1"/>
      <c r="G146" s="1"/>
      <c r="H146" s="1">
        <f t="shared" si="21"/>
        <v>0</v>
      </c>
      <c r="I146" s="1"/>
      <c r="J146" s="1"/>
      <c r="K146" s="1"/>
      <c r="L146" s="1">
        <f t="shared" si="22"/>
        <v>0</v>
      </c>
      <c r="M146" s="1">
        <f t="shared" si="23"/>
        <v>0</v>
      </c>
      <c r="N146" s="1"/>
      <c r="O146" s="1">
        <f t="shared" si="24"/>
        <v>0</v>
      </c>
    </row>
    <row r="147" spans="1:15" ht="15.75" x14ac:dyDescent="0.25">
      <c r="A147" s="1"/>
      <c r="B147" s="1"/>
      <c r="C147" s="1"/>
      <c r="D147" s="1"/>
      <c r="E147" s="3" t="e">
        <f t="shared" si="20"/>
        <v>#DIV/0!</v>
      </c>
      <c r="F147" s="1"/>
      <c r="G147" s="1"/>
      <c r="H147" s="1">
        <f t="shared" si="21"/>
        <v>0</v>
      </c>
      <c r="I147" s="1"/>
      <c r="J147" s="1"/>
      <c r="K147" s="1"/>
      <c r="L147" s="1">
        <f t="shared" si="22"/>
        <v>0</v>
      </c>
      <c r="M147" s="1">
        <f t="shared" si="23"/>
        <v>0</v>
      </c>
      <c r="N147" s="1"/>
      <c r="O147" s="1">
        <f t="shared" si="24"/>
        <v>0</v>
      </c>
    </row>
    <row r="148" spans="1:15" ht="15.75" x14ac:dyDescent="0.25">
      <c r="A148" s="1"/>
      <c r="B148" s="1"/>
      <c r="C148" s="1"/>
      <c r="D148" s="1"/>
      <c r="E148" s="3" t="e">
        <f t="shared" si="20"/>
        <v>#DIV/0!</v>
      </c>
      <c r="F148" s="1"/>
      <c r="G148" s="1"/>
      <c r="H148" s="1">
        <f t="shared" si="21"/>
        <v>0</v>
      </c>
      <c r="I148" s="1"/>
      <c r="J148" s="1"/>
      <c r="K148" s="1"/>
      <c r="L148" s="1">
        <f t="shared" si="22"/>
        <v>0</v>
      </c>
      <c r="M148" s="1">
        <f t="shared" si="23"/>
        <v>0</v>
      </c>
      <c r="N148" s="1"/>
      <c r="O148" s="1">
        <f t="shared" si="24"/>
        <v>0</v>
      </c>
    </row>
    <row r="149" spans="1:15" ht="15.75" x14ac:dyDescent="0.25">
      <c r="A149" s="1"/>
      <c r="B149" s="1"/>
      <c r="C149" s="1"/>
      <c r="D149" s="1"/>
      <c r="E149" s="3" t="e">
        <f t="shared" si="20"/>
        <v>#DIV/0!</v>
      </c>
      <c r="F149" s="1"/>
      <c r="G149" s="1"/>
      <c r="H149" s="1">
        <f t="shared" si="21"/>
        <v>0</v>
      </c>
      <c r="I149" s="1"/>
      <c r="J149" s="1"/>
      <c r="K149" s="1"/>
      <c r="L149" s="1">
        <f t="shared" si="22"/>
        <v>0</v>
      </c>
      <c r="M149" s="1">
        <f t="shared" si="23"/>
        <v>0</v>
      </c>
      <c r="N149" s="1"/>
      <c r="O149" s="1">
        <f t="shared" si="24"/>
        <v>0</v>
      </c>
    </row>
    <row r="150" spans="1:15" ht="15.75" x14ac:dyDescent="0.25">
      <c r="A150" s="1"/>
      <c r="B150" s="1"/>
      <c r="C150" s="1"/>
      <c r="D150" s="1"/>
      <c r="E150" s="3" t="e">
        <f t="shared" si="20"/>
        <v>#DIV/0!</v>
      </c>
      <c r="F150" s="1"/>
      <c r="G150" s="1"/>
      <c r="H150" s="1">
        <f t="shared" si="21"/>
        <v>0</v>
      </c>
      <c r="I150" s="1"/>
      <c r="J150" s="1"/>
      <c r="K150" s="1"/>
      <c r="L150" s="1">
        <f t="shared" si="22"/>
        <v>0</v>
      </c>
      <c r="M150" s="1">
        <f t="shared" si="23"/>
        <v>0</v>
      </c>
      <c r="N150" s="1"/>
      <c r="O150" s="1">
        <f t="shared" si="24"/>
        <v>0</v>
      </c>
    </row>
    <row r="151" spans="1:15" ht="15.75" x14ac:dyDescent="0.25">
      <c r="A151" s="1"/>
      <c r="B151" s="1"/>
      <c r="C151" s="1"/>
      <c r="D151" s="1"/>
      <c r="E151" s="3" t="e">
        <f t="shared" si="20"/>
        <v>#DIV/0!</v>
      </c>
      <c r="F151" s="1"/>
      <c r="G151" s="1"/>
      <c r="H151" s="1">
        <f t="shared" si="21"/>
        <v>0</v>
      </c>
      <c r="I151" s="1"/>
      <c r="J151" s="1"/>
      <c r="K151" s="1"/>
      <c r="L151" s="1">
        <f t="shared" si="22"/>
        <v>0</v>
      </c>
      <c r="M151" s="1">
        <f t="shared" si="23"/>
        <v>0</v>
      </c>
      <c r="N151" s="1"/>
      <c r="O151" s="1">
        <f t="shared" si="24"/>
        <v>0</v>
      </c>
    </row>
    <row r="152" spans="1:15" ht="15.75" x14ac:dyDescent="0.25">
      <c r="A152" s="1"/>
      <c r="B152" s="1"/>
      <c r="C152" s="1"/>
      <c r="D152" s="1"/>
      <c r="E152" s="3" t="e">
        <f t="shared" si="20"/>
        <v>#DIV/0!</v>
      </c>
      <c r="F152" s="1"/>
      <c r="G152" s="1"/>
      <c r="H152" s="1">
        <f t="shared" si="21"/>
        <v>0</v>
      </c>
      <c r="I152" s="1"/>
      <c r="J152" s="1"/>
      <c r="K152" s="1"/>
      <c r="L152" s="1">
        <f t="shared" si="22"/>
        <v>0</v>
      </c>
      <c r="M152" s="1">
        <f t="shared" si="23"/>
        <v>0</v>
      </c>
      <c r="N152" s="1"/>
      <c r="O152" s="1">
        <f t="shared" si="24"/>
        <v>0</v>
      </c>
    </row>
    <row r="153" spans="1:15" ht="15.75" x14ac:dyDescent="0.25">
      <c r="A153" s="1"/>
      <c r="B153" s="1"/>
      <c r="C153" s="1"/>
      <c r="D153" s="1"/>
      <c r="E153" s="3" t="e">
        <f t="shared" si="20"/>
        <v>#DIV/0!</v>
      </c>
      <c r="F153" s="1"/>
      <c r="G153" s="1"/>
      <c r="H153" s="1">
        <f t="shared" si="21"/>
        <v>0</v>
      </c>
      <c r="I153" s="1"/>
      <c r="J153" s="1"/>
      <c r="K153" s="1"/>
      <c r="L153" s="1">
        <f t="shared" si="22"/>
        <v>0</v>
      </c>
      <c r="M153" s="1">
        <f t="shared" si="23"/>
        <v>0</v>
      </c>
      <c r="N153" s="1"/>
      <c r="O153" s="1">
        <f t="shared" si="24"/>
        <v>0</v>
      </c>
    </row>
    <row r="154" spans="1:15" ht="15.75" x14ac:dyDescent="0.25">
      <c r="A154" s="1"/>
      <c r="B154" s="1"/>
      <c r="C154" s="1"/>
      <c r="D154" s="1"/>
      <c r="E154" s="3" t="e">
        <f t="shared" si="20"/>
        <v>#DIV/0!</v>
      </c>
      <c r="F154" s="1"/>
      <c r="G154" s="1"/>
      <c r="H154" s="1">
        <f t="shared" si="21"/>
        <v>0</v>
      </c>
      <c r="I154" s="1"/>
      <c r="J154" s="1"/>
      <c r="K154" s="1"/>
      <c r="L154" s="1">
        <f t="shared" si="22"/>
        <v>0</v>
      </c>
      <c r="M154" s="1">
        <f t="shared" si="23"/>
        <v>0</v>
      </c>
      <c r="N154" s="1"/>
      <c r="O154" s="1">
        <f t="shared" si="24"/>
        <v>0</v>
      </c>
    </row>
    <row r="155" spans="1:15" ht="15.75" x14ac:dyDescent="0.25">
      <c r="A155" s="1"/>
      <c r="B155" s="1"/>
      <c r="C155" s="1"/>
      <c r="D155" s="1"/>
      <c r="E155" s="3" t="e">
        <f t="shared" si="20"/>
        <v>#DIV/0!</v>
      </c>
      <c r="F155" s="1"/>
      <c r="G155" s="1"/>
      <c r="H155" s="1">
        <f t="shared" si="21"/>
        <v>0</v>
      </c>
      <c r="I155" s="1"/>
      <c r="J155" s="1"/>
      <c r="K155" s="1"/>
      <c r="L155" s="1">
        <f t="shared" si="22"/>
        <v>0</v>
      </c>
      <c r="M155" s="1">
        <f t="shared" si="23"/>
        <v>0</v>
      </c>
      <c r="N155" s="1"/>
      <c r="O155" s="1">
        <f t="shared" si="24"/>
        <v>0</v>
      </c>
    </row>
    <row r="156" spans="1:15" ht="15.75" x14ac:dyDescent="0.25">
      <c r="A156" s="1"/>
      <c r="B156" s="1"/>
      <c r="C156" s="1"/>
      <c r="D156" s="1"/>
      <c r="E156" s="3" t="e">
        <f t="shared" si="20"/>
        <v>#DIV/0!</v>
      </c>
      <c r="F156" s="1"/>
      <c r="G156" s="1"/>
      <c r="H156" s="1">
        <f t="shared" si="21"/>
        <v>0</v>
      </c>
      <c r="I156" s="1"/>
      <c r="J156" s="1"/>
      <c r="K156" s="1"/>
      <c r="L156" s="1">
        <f t="shared" si="22"/>
        <v>0</v>
      </c>
      <c r="M156" s="1">
        <f t="shared" si="23"/>
        <v>0</v>
      </c>
      <c r="N156" s="1"/>
      <c r="O156" s="1">
        <f t="shared" si="24"/>
        <v>0</v>
      </c>
    </row>
    <row r="157" spans="1:15" ht="15.75" x14ac:dyDescent="0.25">
      <c r="A157" s="1"/>
      <c r="B157" s="1"/>
      <c r="C157" s="1"/>
      <c r="D157" s="1"/>
      <c r="E157" s="3" t="e">
        <f t="shared" si="20"/>
        <v>#DIV/0!</v>
      </c>
      <c r="F157" s="1"/>
      <c r="G157" s="1"/>
      <c r="H157" s="1">
        <f t="shared" si="21"/>
        <v>0</v>
      </c>
      <c r="I157" s="1"/>
      <c r="J157" s="1"/>
      <c r="K157" s="1"/>
      <c r="L157" s="1">
        <f t="shared" si="22"/>
        <v>0</v>
      </c>
      <c r="M157" s="1">
        <f t="shared" si="23"/>
        <v>0</v>
      </c>
      <c r="N157" s="1"/>
      <c r="O157" s="1">
        <f t="shared" si="24"/>
        <v>0</v>
      </c>
    </row>
    <row r="158" spans="1:15" ht="15.75" x14ac:dyDescent="0.25">
      <c r="A158" s="1"/>
      <c r="B158" s="1"/>
      <c r="C158" s="1"/>
      <c r="D158" s="1"/>
      <c r="E158" s="3" t="e">
        <f t="shared" si="20"/>
        <v>#DIV/0!</v>
      </c>
      <c r="F158" s="1"/>
      <c r="G158" s="1"/>
      <c r="H158" s="1">
        <f t="shared" si="21"/>
        <v>0</v>
      </c>
      <c r="I158" s="1"/>
      <c r="J158" s="1"/>
      <c r="K158" s="1"/>
      <c r="L158" s="1">
        <f t="shared" si="22"/>
        <v>0</v>
      </c>
      <c r="M158" s="1">
        <f t="shared" si="23"/>
        <v>0</v>
      </c>
      <c r="N158" s="1"/>
      <c r="O158" s="1">
        <f t="shared" si="24"/>
        <v>0</v>
      </c>
    </row>
    <row r="159" spans="1:15" ht="15.75" x14ac:dyDescent="0.25">
      <c r="A159" s="1"/>
      <c r="B159" s="1"/>
      <c r="C159" s="1"/>
      <c r="D159" s="1"/>
      <c r="E159" s="3" t="e">
        <f t="shared" si="20"/>
        <v>#DIV/0!</v>
      </c>
      <c r="F159" s="1"/>
      <c r="G159" s="1"/>
      <c r="H159" s="1">
        <f t="shared" si="21"/>
        <v>0</v>
      </c>
      <c r="I159" s="1"/>
      <c r="J159" s="1"/>
      <c r="K159" s="1"/>
      <c r="L159" s="1">
        <f t="shared" si="22"/>
        <v>0</v>
      </c>
      <c r="M159" s="1">
        <f t="shared" si="23"/>
        <v>0</v>
      </c>
      <c r="N159" s="1"/>
      <c r="O159" s="1">
        <f t="shared" si="24"/>
        <v>0</v>
      </c>
    </row>
  </sheetData>
  <sortState xmlns:xlrd2="http://schemas.microsoft.com/office/spreadsheetml/2017/richdata2" ref="A3:O159">
    <sortCondition ref="A14:A159"/>
  </sortState>
  <mergeCells count="1">
    <mergeCell ref="A1:O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0"/>
  <sheetViews>
    <sheetView workbookViewId="0">
      <selection activeCell="N21" sqref="N21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17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30</v>
      </c>
      <c r="B3" s="1">
        <v>0</v>
      </c>
      <c r="C3" s="1">
        <v>3</v>
      </c>
      <c r="D3" s="1">
        <v>0</v>
      </c>
      <c r="E3" s="3">
        <f t="shared" ref="E3:E34" si="0">B3/(B3+C3+D3)</f>
        <v>0</v>
      </c>
      <c r="F3" s="1">
        <v>6</v>
      </c>
      <c r="G3" s="1">
        <v>27</v>
      </c>
      <c r="H3" s="1">
        <f t="shared" ref="H3:H34" si="1">F3-G3</f>
        <v>-21</v>
      </c>
      <c r="I3" s="1"/>
      <c r="J3" s="1"/>
      <c r="K3" s="1"/>
      <c r="L3" s="1">
        <f t="shared" ref="L3:L34" si="2">B3*10</f>
        <v>0</v>
      </c>
      <c r="M3" s="1">
        <f>D3*5</f>
        <v>0</v>
      </c>
      <c r="N3" s="1">
        <v>10</v>
      </c>
      <c r="O3" s="1">
        <f t="shared" ref="O3:O34" si="3">SUM(I3:N3)</f>
        <v>10</v>
      </c>
    </row>
    <row r="4" spans="1:15" ht="15.75" x14ac:dyDescent="0.25">
      <c r="A4" s="1" t="s">
        <v>68</v>
      </c>
      <c r="B4" s="1">
        <v>1</v>
      </c>
      <c r="C4" s="1">
        <v>2</v>
      </c>
      <c r="D4" s="1">
        <v>0</v>
      </c>
      <c r="E4" s="3">
        <f t="shared" si="0"/>
        <v>0.33333333333333331</v>
      </c>
      <c r="F4" s="1">
        <v>18</v>
      </c>
      <c r="G4" s="1">
        <v>16</v>
      </c>
      <c r="H4" s="1">
        <f t="shared" si="1"/>
        <v>2</v>
      </c>
      <c r="I4" s="1"/>
      <c r="J4" s="1"/>
      <c r="K4" s="1">
        <v>20</v>
      </c>
      <c r="L4" s="1">
        <f t="shared" si="2"/>
        <v>10</v>
      </c>
      <c r="M4" s="1">
        <f>D4*5</f>
        <v>0</v>
      </c>
      <c r="N4" s="1">
        <v>10</v>
      </c>
      <c r="O4" s="1">
        <f t="shared" si="3"/>
        <v>40</v>
      </c>
    </row>
    <row r="5" spans="1:15" ht="15.75" x14ac:dyDescent="0.25">
      <c r="A5" s="1" t="s">
        <v>105</v>
      </c>
      <c r="B5" s="1">
        <v>2</v>
      </c>
      <c r="C5" s="1">
        <v>1</v>
      </c>
      <c r="D5" s="1">
        <v>0</v>
      </c>
      <c r="E5" s="3">
        <f t="shared" si="0"/>
        <v>0.66666666666666663</v>
      </c>
      <c r="F5" s="1">
        <f>17+9+7</f>
        <v>33</v>
      </c>
      <c r="G5" s="1">
        <f>1+3+8</f>
        <v>12</v>
      </c>
      <c r="H5" s="1">
        <f t="shared" si="1"/>
        <v>21</v>
      </c>
      <c r="I5" s="1"/>
      <c r="J5" s="1">
        <v>40</v>
      </c>
      <c r="K5" s="1"/>
      <c r="L5" s="1">
        <f t="shared" si="2"/>
        <v>20</v>
      </c>
      <c r="M5" s="1">
        <f>D5*5</f>
        <v>0</v>
      </c>
      <c r="N5" s="1">
        <v>10</v>
      </c>
      <c r="O5" s="1">
        <f t="shared" si="3"/>
        <v>70</v>
      </c>
    </row>
    <row r="6" spans="1:15" ht="15.75" x14ac:dyDescent="0.25">
      <c r="A6" s="1" t="s">
        <v>80</v>
      </c>
      <c r="B6" s="1">
        <v>11</v>
      </c>
      <c r="C6" s="1">
        <v>9</v>
      </c>
      <c r="D6" s="1">
        <v>0</v>
      </c>
      <c r="E6" s="3">
        <f t="shared" si="0"/>
        <v>0.55000000000000004</v>
      </c>
      <c r="F6" s="1">
        <f>10+7+14+10+14+5+9+3+6+10+13+3+2+2+9+3+8+2+10+2</f>
        <v>142</v>
      </c>
      <c r="G6" s="1">
        <f>4+1+4+14+8+2+8+15+11+9+5+4+12+15+7+9+7+14+4+3</f>
        <v>156</v>
      </c>
      <c r="H6" s="1">
        <f t="shared" si="1"/>
        <v>-14</v>
      </c>
      <c r="I6" s="1"/>
      <c r="J6" s="1">
        <v>120</v>
      </c>
      <c r="K6" s="1"/>
      <c r="L6" s="1">
        <f t="shared" si="2"/>
        <v>110</v>
      </c>
      <c r="M6" s="1">
        <v>0</v>
      </c>
      <c r="N6" s="1">
        <v>40</v>
      </c>
      <c r="O6" s="1">
        <f t="shared" si="3"/>
        <v>270</v>
      </c>
    </row>
    <row r="7" spans="1:15" ht="15.75" x14ac:dyDescent="0.25">
      <c r="A7" s="1" t="s">
        <v>50</v>
      </c>
      <c r="B7" s="1">
        <v>8</v>
      </c>
      <c r="C7" s="1">
        <v>3</v>
      </c>
      <c r="D7" s="1">
        <v>0</v>
      </c>
      <c r="E7" s="3">
        <f t="shared" si="0"/>
        <v>0.72727272727272729</v>
      </c>
      <c r="F7" s="1">
        <f>28+12+10+9+2+12+14+9+0</f>
        <v>96</v>
      </c>
      <c r="G7" s="1">
        <f>9+1+0+3+11+0+0+8+4</f>
        <v>36</v>
      </c>
      <c r="H7" s="1">
        <f t="shared" si="1"/>
        <v>60</v>
      </c>
      <c r="I7" s="1"/>
      <c r="J7" s="1">
        <v>120</v>
      </c>
      <c r="K7" s="1"/>
      <c r="L7" s="1">
        <f t="shared" si="2"/>
        <v>80</v>
      </c>
      <c r="M7" s="1">
        <f t="shared" ref="M7:M19" si="4">D7*5</f>
        <v>0</v>
      </c>
      <c r="N7" s="1">
        <v>30</v>
      </c>
      <c r="O7" s="1">
        <f t="shared" si="3"/>
        <v>230</v>
      </c>
    </row>
    <row r="8" spans="1:15" ht="15.75" x14ac:dyDescent="0.25">
      <c r="A8" s="1" t="s">
        <v>42</v>
      </c>
      <c r="B8" s="1">
        <v>6</v>
      </c>
      <c r="C8" s="1">
        <v>8</v>
      </c>
      <c r="D8" s="1">
        <v>0</v>
      </c>
      <c r="E8" s="3">
        <f t="shared" si="0"/>
        <v>0.42857142857142855</v>
      </c>
      <c r="F8" s="1">
        <f>29+0+15+9+12+8+7+9+23+10+6</f>
        <v>128</v>
      </c>
      <c r="G8" s="1">
        <f>20+10+6+14+4+10+9+4+3+3+13</f>
        <v>96</v>
      </c>
      <c r="H8" s="1">
        <f t="shared" si="1"/>
        <v>32</v>
      </c>
      <c r="I8" s="1"/>
      <c r="J8" s="1">
        <v>80</v>
      </c>
      <c r="K8" s="1">
        <v>20</v>
      </c>
      <c r="L8" s="1">
        <f t="shared" si="2"/>
        <v>60</v>
      </c>
      <c r="M8" s="1">
        <f t="shared" si="4"/>
        <v>0</v>
      </c>
      <c r="N8" s="1">
        <v>40</v>
      </c>
      <c r="O8" s="1">
        <f t="shared" si="3"/>
        <v>200</v>
      </c>
    </row>
    <row r="9" spans="1:15" ht="15.75" x14ac:dyDescent="0.25">
      <c r="A9" s="1" t="s">
        <v>69</v>
      </c>
      <c r="B9" s="1">
        <v>5</v>
      </c>
      <c r="C9" s="1">
        <v>2</v>
      </c>
      <c r="D9" s="1">
        <v>0</v>
      </c>
      <c r="E9" s="3">
        <f t="shared" si="0"/>
        <v>0.7142857142857143</v>
      </c>
      <c r="F9" s="1">
        <f>21+9+14+9+4</f>
        <v>57</v>
      </c>
      <c r="G9" s="1">
        <f>15+8+9+2+5</f>
        <v>39</v>
      </c>
      <c r="H9" s="1">
        <f t="shared" si="1"/>
        <v>18</v>
      </c>
      <c r="I9" s="1"/>
      <c r="J9" s="1"/>
      <c r="K9" s="1">
        <v>40</v>
      </c>
      <c r="L9" s="1">
        <f t="shared" si="2"/>
        <v>50</v>
      </c>
      <c r="M9" s="1">
        <f t="shared" si="4"/>
        <v>0</v>
      </c>
      <c r="N9" s="1">
        <v>20</v>
      </c>
      <c r="O9" s="1">
        <f t="shared" si="3"/>
        <v>110</v>
      </c>
    </row>
    <row r="10" spans="1:15" ht="15.75" x14ac:dyDescent="0.25">
      <c r="A10" s="1" t="s">
        <v>81</v>
      </c>
      <c r="B10" s="1">
        <v>3</v>
      </c>
      <c r="C10" s="1">
        <v>8</v>
      </c>
      <c r="D10" s="1">
        <v>0</v>
      </c>
      <c r="E10" s="3">
        <f t="shared" si="0"/>
        <v>0.27272727272727271</v>
      </c>
      <c r="F10" s="1">
        <f>4+0+17+4+17+5+9+3+4+12+7</f>
        <v>82</v>
      </c>
      <c r="G10" s="1">
        <f>10+10+5+14+5+8+10+12+12+8+11</f>
        <v>105</v>
      </c>
      <c r="H10" s="1">
        <f t="shared" si="1"/>
        <v>-23</v>
      </c>
      <c r="I10" s="1"/>
      <c r="J10" s="1"/>
      <c r="K10" s="1">
        <v>40</v>
      </c>
      <c r="L10" s="1">
        <f t="shared" si="2"/>
        <v>30</v>
      </c>
      <c r="M10" s="1">
        <f t="shared" si="4"/>
        <v>0</v>
      </c>
      <c r="N10" s="1">
        <v>30</v>
      </c>
      <c r="O10" s="1">
        <f t="shared" si="3"/>
        <v>100</v>
      </c>
    </row>
    <row r="11" spans="1:15" ht="15.75" x14ac:dyDescent="0.25">
      <c r="A11" s="1" t="s">
        <v>66</v>
      </c>
      <c r="B11" s="1">
        <v>3</v>
      </c>
      <c r="C11" s="1">
        <v>7</v>
      </c>
      <c r="D11" s="1">
        <v>0</v>
      </c>
      <c r="E11" s="3">
        <f t="shared" si="0"/>
        <v>0.3</v>
      </c>
      <c r="F11" s="1">
        <f>25+2+16+7+11+7+3</f>
        <v>71</v>
      </c>
      <c r="G11" s="1">
        <f>28+19+7+11+6+8+9</f>
        <v>88</v>
      </c>
      <c r="H11" s="1">
        <f t="shared" si="1"/>
        <v>-17</v>
      </c>
      <c r="I11" s="1"/>
      <c r="J11" s="1">
        <v>40</v>
      </c>
      <c r="K11" s="1">
        <v>40</v>
      </c>
      <c r="L11" s="1">
        <f t="shared" si="2"/>
        <v>30</v>
      </c>
      <c r="M11" s="1">
        <f t="shared" si="4"/>
        <v>0</v>
      </c>
      <c r="N11" s="1">
        <v>30</v>
      </c>
      <c r="O11" s="1">
        <f t="shared" si="3"/>
        <v>140</v>
      </c>
    </row>
    <row r="12" spans="1:15" ht="15.75" x14ac:dyDescent="0.25">
      <c r="A12" s="1" t="s">
        <v>130</v>
      </c>
      <c r="B12" s="1">
        <v>7</v>
      </c>
      <c r="C12" s="1">
        <v>1</v>
      </c>
      <c r="D12" s="1">
        <v>0</v>
      </c>
      <c r="E12" s="3">
        <f t="shared" si="0"/>
        <v>0.875</v>
      </c>
      <c r="F12" s="1">
        <f>7+17+17+4+7+11+21+16</f>
        <v>100</v>
      </c>
      <c r="G12" s="1">
        <f>8+3+3+0+6+3+0+1</f>
        <v>24</v>
      </c>
      <c r="H12" s="1">
        <f t="shared" si="1"/>
        <v>76</v>
      </c>
      <c r="I12" s="1">
        <v>120</v>
      </c>
      <c r="J12" s="1"/>
      <c r="K12" s="1"/>
      <c r="L12" s="1">
        <f t="shared" si="2"/>
        <v>70</v>
      </c>
      <c r="M12" s="1">
        <f t="shared" si="4"/>
        <v>0</v>
      </c>
      <c r="N12" s="1">
        <v>20</v>
      </c>
      <c r="O12" s="1">
        <f t="shared" si="3"/>
        <v>210</v>
      </c>
    </row>
    <row r="13" spans="1:15" ht="15.75" x14ac:dyDescent="0.25">
      <c r="A13" s="1" t="s">
        <v>131</v>
      </c>
      <c r="B13" s="1">
        <v>0</v>
      </c>
      <c r="C13" s="1">
        <v>3</v>
      </c>
      <c r="D13" s="1">
        <v>0</v>
      </c>
      <c r="E13" s="3">
        <f t="shared" si="0"/>
        <v>0</v>
      </c>
      <c r="F13" s="1">
        <f>4+3+6</f>
        <v>13</v>
      </c>
      <c r="G13" s="1">
        <f>12+9+7</f>
        <v>28</v>
      </c>
      <c r="H13" s="1">
        <f t="shared" si="1"/>
        <v>-15</v>
      </c>
      <c r="I13" s="1"/>
      <c r="J13" s="1"/>
      <c r="K13" s="1">
        <v>20</v>
      </c>
      <c r="L13" s="1">
        <f t="shared" si="2"/>
        <v>0</v>
      </c>
      <c r="M13" s="1">
        <f t="shared" si="4"/>
        <v>0</v>
      </c>
      <c r="N13" s="1">
        <v>10</v>
      </c>
      <c r="O13" s="1">
        <f t="shared" si="3"/>
        <v>30</v>
      </c>
    </row>
    <row r="14" spans="1:15" ht="15.75" x14ac:dyDescent="0.25">
      <c r="A14" s="1" t="s">
        <v>35</v>
      </c>
      <c r="B14" s="1">
        <v>4</v>
      </c>
      <c r="C14" s="1">
        <v>0</v>
      </c>
      <c r="D14" s="1">
        <v>0</v>
      </c>
      <c r="E14" s="3">
        <f t="shared" si="0"/>
        <v>1</v>
      </c>
      <c r="F14" s="1">
        <f>15+12+9+15</f>
        <v>51</v>
      </c>
      <c r="G14" s="1">
        <f>1+4+3+2</f>
        <v>10</v>
      </c>
      <c r="H14" s="1">
        <f t="shared" si="1"/>
        <v>41</v>
      </c>
      <c r="I14" s="1">
        <v>60</v>
      </c>
      <c r="J14" s="1"/>
      <c r="K14" s="1"/>
      <c r="L14" s="1">
        <f t="shared" si="2"/>
        <v>40</v>
      </c>
      <c r="M14" s="1">
        <f t="shared" si="4"/>
        <v>0</v>
      </c>
      <c r="N14" s="1">
        <v>10</v>
      </c>
      <c r="O14" s="1">
        <f t="shared" si="3"/>
        <v>110</v>
      </c>
    </row>
    <row r="15" spans="1:15" ht="15.75" x14ac:dyDescent="0.25">
      <c r="A15" s="1" t="s">
        <v>40</v>
      </c>
      <c r="B15" s="1">
        <v>1</v>
      </c>
      <c r="C15" s="1">
        <v>2</v>
      </c>
      <c r="D15" s="1">
        <v>0</v>
      </c>
      <c r="E15" s="3">
        <f t="shared" si="0"/>
        <v>0.33333333333333331</v>
      </c>
      <c r="F15" s="1">
        <v>11</v>
      </c>
      <c r="G15" s="1">
        <v>39</v>
      </c>
      <c r="H15" s="1">
        <f t="shared" si="1"/>
        <v>-28</v>
      </c>
      <c r="I15" s="1"/>
      <c r="J15" s="1"/>
      <c r="K15" s="1">
        <v>20</v>
      </c>
      <c r="L15" s="1">
        <f t="shared" si="2"/>
        <v>10</v>
      </c>
      <c r="M15" s="1">
        <f t="shared" si="4"/>
        <v>0</v>
      </c>
      <c r="N15" s="1">
        <v>10</v>
      </c>
      <c r="O15" s="1">
        <f t="shared" si="3"/>
        <v>40</v>
      </c>
    </row>
    <row r="16" spans="1:15" ht="15.75" x14ac:dyDescent="0.25">
      <c r="A16" s="1" t="s">
        <v>108</v>
      </c>
      <c r="B16" s="1">
        <v>2</v>
      </c>
      <c r="C16" s="1">
        <v>6</v>
      </c>
      <c r="D16" s="1">
        <v>0</v>
      </c>
      <c r="E16" s="3">
        <f t="shared" si="0"/>
        <v>0.25</v>
      </c>
      <c r="F16" s="1">
        <f>9+3+12+0+9+9+6+6</f>
        <v>54</v>
      </c>
      <c r="G16" s="1">
        <f>8+10+8+21+10+14+12+7</f>
        <v>90</v>
      </c>
      <c r="H16" s="1">
        <f t="shared" si="1"/>
        <v>-36</v>
      </c>
      <c r="I16" s="1"/>
      <c r="J16" s="1"/>
      <c r="K16" s="1"/>
      <c r="L16" s="1">
        <f t="shared" si="2"/>
        <v>20</v>
      </c>
      <c r="M16" s="1">
        <f t="shared" si="4"/>
        <v>0</v>
      </c>
      <c r="N16" s="1">
        <v>20</v>
      </c>
      <c r="O16" s="1">
        <f t="shared" si="3"/>
        <v>40</v>
      </c>
    </row>
    <row r="17" spans="1:15" ht="15.75" x14ac:dyDescent="0.25">
      <c r="A17" s="1" t="s">
        <v>97</v>
      </c>
      <c r="B17" s="1">
        <v>7</v>
      </c>
      <c r="C17" s="1">
        <v>4</v>
      </c>
      <c r="D17" s="1">
        <v>0</v>
      </c>
      <c r="E17" s="3">
        <f t="shared" si="0"/>
        <v>0.63636363636363635</v>
      </c>
      <c r="F17" s="1">
        <f>8+15+13+5+7+12+5+12+9+4+6</f>
        <v>96</v>
      </c>
      <c r="G17" s="1">
        <f>14+3+9+11+4+0+8+2+3+3+14</f>
        <v>71</v>
      </c>
      <c r="H17" s="1">
        <f t="shared" si="1"/>
        <v>25</v>
      </c>
      <c r="I17" s="1"/>
      <c r="J17" s="1">
        <v>80</v>
      </c>
      <c r="K17" s="1">
        <v>20</v>
      </c>
      <c r="L17" s="1">
        <f t="shared" si="2"/>
        <v>70</v>
      </c>
      <c r="M17" s="1">
        <f t="shared" si="4"/>
        <v>0</v>
      </c>
      <c r="N17" s="1">
        <v>30</v>
      </c>
      <c r="O17" s="1">
        <f t="shared" si="3"/>
        <v>200</v>
      </c>
    </row>
    <row r="18" spans="1:15" ht="15.75" x14ac:dyDescent="0.25">
      <c r="A18" s="1" t="s">
        <v>31</v>
      </c>
      <c r="B18" s="1">
        <v>10</v>
      </c>
      <c r="C18" s="1">
        <v>7</v>
      </c>
      <c r="D18" s="1">
        <v>1</v>
      </c>
      <c r="E18" s="3">
        <f t="shared" si="0"/>
        <v>0.55555555555555558</v>
      </c>
      <c r="F18" s="1">
        <f>40+19+12+9+15+12+1+4+13+12+7+7+3+11+4</f>
        <v>169</v>
      </c>
      <c r="G18" s="1">
        <f>29+2+2+6+3+4+17+3+13+2+9+7+3+2+5</f>
        <v>107</v>
      </c>
      <c r="H18" s="1">
        <f t="shared" si="1"/>
        <v>62</v>
      </c>
      <c r="I18" s="1">
        <v>120</v>
      </c>
      <c r="J18" s="1">
        <v>40</v>
      </c>
      <c r="K18" s="1"/>
      <c r="L18" s="1">
        <f t="shared" si="2"/>
        <v>100</v>
      </c>
      <c r="M18" s="1">
        <f t="shared" si="4"/>
        <v>5</v>
      </c>
      <c r="N18" s="1">
        <v>50</v>
      </c>
      <c r="O18" s="1">
        <f t="shared" si="3"/>
        <v>315</v>
      </c>
    </row>
    <row r="19" spans="1:15" ht="15.75" x14ac:dyDescent="0.25">
      <c r="A19" s="1" t="s">
        <v>52</v>
      </c>
      <c r="B19" s="1">
        <v>0</v>
      </c>
      <c r="C19" s="1">
        <v>6</v>
      </c>
      <c r="D19" s="1">
        <v>0</v>
      </c>
      <c r="E19" s="3">
        <f t="shared" si="0"/>
        <v>0</v>
      </c>
      <c r="F19" s="1">
        <f>13+7+3+3</f>
        <v>26</v>
      </c>
      <c r="G19" s="1">
        <f>41+11+15+7</f>
        <v>74</v>
      </c>
      <c r="H19" s="1">
        <f t="shared" si="1"/>
        <v>-48</v>
      </c>
      <c r="I19" s="1"/>
      <c r="J19" s="1"/>
      <c r="K19" s="1"/>
      <c r="L19" s="1">
        <f t="shared" si="2"/>
        <v>0</v>
      </c>
      <c r="M19" s="1">
        <f t="shared" si="4"/>
        <v>0</v>
      </c>
      <c r="N19" s="1">
        <v>20</v>
      </c>
      <c r="O19" s="1">
        <f t="shared" si="3"/>
        <v>20</v>
      </c>
    </row>
    <row r="20" spans="1:15" ht="15.75" x14ac:dyDescent="0.25">
      <c r="A20" s="1" t="s">
        <v>70</v>
      </c>
      <c r="B20" s="1">
        <v>8</v>
      </c>
      <c r="C20" s="1">
        <v>8</v>
      </c>
      <c r="D20" s="1">
        <v>0</v>
      </c>
      <c r="E20" s="3">
        <f t="shared" si="0"/>
        <v>0.5</v>
      </c>
      <c r="F20" s="1">
        <f>30+2+2+11+11+13+0+8+5+12+9+9+14</f>
        <v>126</v>
      </c>
      <c r="G20" s="1">
        <f>29+8+12+7+5+14+12+5+6+2+10+3+6</f>
        <v>119</v>
      </c>
      <c r="H20" s="1">
        <f t="shared" si="1"/>
        <v>7</v>
      </c>
      <c r="I20" s="1">
        <v>180</v>
      </c>
      <c r="J20" s="1">
        <v>40</v>
      </c>
      <c r="K20" s="1"/>
      <c r="L20" s="1">
        <f t="shared" si="2"/>
        <v>80</v>
      </c>
      <c r="M20" s="1">
        <v>0</v>
      </c>
      <c r="N20" s="1">
        <v>40</v>
      </c>
      <c r="O20" s="1">
        <f t="shared" si="3"/>
        <v>340</v>
      </c>
    </row>
    <row r="21" spans="1:15" ht="15.75" x14ac:dyDescent="0.25">
      <c r="A21" s="1" t="s">
        <v>67</v>
      </c>
      <c r="B21" s="1">
        <v>13</v>
      </c>
      <c r="C21" s="1">
        <v>5</v>
      </c>
      <c r="D21" s="1">
        <v>1</v>
      </c>
      <c r="E21" s="3">
        <f t="shared" si="0"/>
        <v>0.68421052631578949</v>
      </c>
      <c r="F21" s="1">
        <f>25+13+11+8+5+6+7+3+12+15+11+2+16+15+12+13+16</f>
        <v>190</v>
      </c>
      <c r="G21" s="1">
        <f>17+11+7+9+17+6+6+4+3+2+7+15+5+1+6+0+3</f>
        <v>119</v>
      </c>
      <c r="H21" s="1">
        <f t="shared" si="1"/>
        <v>71</v>
      </c>
      <c r="I21" s="1">
        <v>60</v>
      </c>
      <c r="J21" s="1">
        <v>120</v>
      </c>
      <c r="K21" s="1">
        <v>20</v>
      </c>
      <c r="L21" s="1">
        <f t="shared" si="2"/>
        <v>130</v>
      </c>
      <c r="M21" s="1">
        <f t="shared" ref="M21:M52" si="5">D21*5</f>
        <v>5</v>
      </c>
      <c r="N21" s="1">
        <v>50</v>
      </c>
      <c r="O21" s="1">
        <f t="shared" si="3"/>
        <v>385</v>
      </c>
    </row>
    <row r="22" spans="1:15" ht="15.75" x14ac:dyDescent="0.25">
      <c r="A22" s="1" t="s">
        <v>144</v>
      </c>
      <c r="B22" s="1">
        <v>0</v>
      </c>
      <c r="C22" s="1">
        <v>3</v>
      </c>
      <c r="D22" s="1">
        <v>0</v>
      </c>
      <c r="E22" s="3">
        <f t="shared" si="0"/>
        <v>0</v>
      </c>
      <c r="F22" s="1">
        <f>8+4+7</f>
        <v>19</v>
      </c>
      <c r="G22" s="1">
        <f>9+12+8</f>
        <v>29</v>
      </c>
      <c r="H22" s="1">
        <f t="shared" si="1"/>
        <v>-10</v>
      </c>
      <c r="I22" s="1"/>
      <c r="J22" s="1"/>
      <c r="K22" s="1"/>
      <c r="L22" s="1">
        <f t="shared" si="2"/>
        <v>0</v>
      </c>
      <c r="M22" s="1">
        <f t="shared" si="5"/>
        <v>0</v>
      </c>
      <c r="N22" s="1">
        <v>10</v>
      </c>
      <c r="O22" s="1">
        <f t="shared" si="3"/>
        <v>10</v>
      </c>
    </row>
    <row r="23" spans="1:15" ht="15.75" x14ac:dyDescent="0.25">
      <c r="A23" s="1" t="s">
        <v>25</v>
      </c>
      <c r="B23" s="1">
        <v>8</v>
      </c>
      <c r="C23" s="1">
        <v>6</v>
      </c>
      <c r="D23" s="1">
        <v>0</v>
      </c>
      <c r="E23" s="3">
        <f t="shared" si="0"/>
        <v>0.5714285714285714</v>
      </c>
      <c r="F23" s="1">
        <f>25+6+4+14+3+10+8+13+7+5+3</f>
        <v>98</v>
      </c>
      <c r="G23" s="1">
        <f>22+7+14+9+9+9+9+6+6+4+16</f>
        <v>111</v>
      </c>
      <c r="H23" s="1">
        <f t="shared" si="1"/>
        <v>-13</v>
      </c>
      <c r="I23" s="1">
        <v>60</v>
      </c>
      <c r="J23" s="1">
        <v>40</v>
      </c>
      <c r="K23" s="1"/>
      <c r="L23" s="1">
        <f t="shared" si="2"/>
        <v>80</v>
      </c>
      <c r="M23" s="1">
        <f t="shared" si="5"/>
        <v>0</v>
      </c>
      <c r="N23" s="1">
        <v>30</v>
      </c>
      <c r="O23" s="1">
        <f t="shared" si="3"/>
        <v>210</v>
      </c>
    </row>
    <row r="24" spans="1:15" ht="15.75" x14ac:dyDescent="0.25">
      <c r="A24" s="1" t="s">
        <v>43</v>
      </c>
      <c r="B24" s="1">
        <v>9</v>
      </c>
      <c r="C24" s="1">
        <v>5</v>
      </c>
      <c r="D24" s="1">
        <v>1</v>
      </c>
      <c r="E24" s="3">
        <f t="shared" si="0"/>
        <v>0.6</v>
      </c>
      <c r="F24" s="1">
        <f>40+6+8+10+8+8+15+6+3+1+2+3</f>
        <v>110</v>
      </c>
      <c r="G24" s="1">
        <f>10+6+5+9+7+4+6+8+6+15+9+6</f>
        <v>91</v>
      </c>
      <c r="H24" s="1">
        <f t="shared" si="1"/>
        <v>19</v>
      </c>
      <c r="I24" s="1">
        <v>120</v>
      </c>
      <c r="J24" s="1"/>
      <c r="K24" s="1">
        <v>20</v>
      </c>
      <c r="L24" s="1">
        <f t="shared" si="2"/>
        <v>90</v>
      </c>
      <c r="M24" s="1">
        <f t="shared" si="5"/>
        <v>5</v>
      </c>
      <c r="N24" s="1">
        <v>40</v>
      </c>
      <c r="O24" s="1">
        <f t="shared" si="3"/>
        <v>275</v>
      </c>
    </row>
    <row r="25" spans="1:15" ht="15.75" x14ac:dyDescent="0.25">
      <c r="A25" s="1" t="s">
        <v>38</v>
      </c>
      <c r="B25" s="1">
        <v>4</v>
      </c>
      <c r="C25" s="1">
        <v>0</v>
      </c>
      <c r="D25" s="1">
        <v>0</v>
      </c>
      <c r="E25" s="3">
        <f t="shared" si="0"/>
        <v>1</v>
      </c>
      <c r="F25" s="1">
        <v>49</v>
      </c>
      <c r="G25" s="1">
        <v>23</v>
      </c>
      <c r="H25" s="1">
        <f t="shared" si="1"/>
        <v>26</v>
      </c>
      <c r="I25" s="1">
        <v>60</v>
      </c>
      <c r="J25" s="1"/>
      <c r="K25" s="1"/>
      <c r="L25" s="1">
        <f t="shared" si="2"/>
        <v>40</v>
      </c>
      <c r="M25" s="1">
        <f t="shared" si="5"/>
        <v>0</v>
      </c>
      <c r="N25" s="1">
        <v>10</v>
      </c>
      <c r="O25" s="1">
        <f t="shared" si="3"/>
        <v>110</v>
      </c>
    </row>
    <row r="26" spans="1:15" ht="15.75" x14ac:dyDescent="0.25">
      <c r="A26" s="1" t="s">
        <v>98</v>
      </c>
      <c r="B26" s="1">
        <v>6</v>
      </c>
      <c r="C26" s="1">
        <v>9</v>
      </c>
      <c r="D26" s="1">
        <v>2</v>
      </c>
      <c r="E26" s="3">
        <f t="shared" si="0"/>
        <v>0.35294117647058826</v>
      </c>
      <c r="F26" s="1">
        <f>2+7+7+9+12+14+0+2+3+5+13+1+8+22+10+5+3</f>
        <v>123</v>
      </c>
      <c r="G26" s="1">
        <f>5+16+3+13+12+13+12+12+12+13+13+15+12+0+3+4+2</f>
        <v>160</v>
      </c>
      <c r="H26" s="1">
        <f t="shared" si="1"/>
        <v>-37</v>
      </c>
      <c r="I26" s="1">
        <v>60</v>
      </c>
      <c r="J26" s="1"/>
      <c r="K26" s="1"/>
      <c r="L26" s="1">
        <f t="shared" si="2"/>
        <v>60</v>
      </c>
      <c r="M26" s="1">
        <f t="shared" si="5"/>
        <v>10</v>
      </c>
      <c r="N26" s="1">
        <v>50</v>
      </c>
      <c r="O26" s="1">
        <f t="shared" si="3"/>
        <v>180</v>
      </c>
    </row>
    <row r="27" spans="1:15" ht="15.75" x14ac:dyDescent="0.25">
      <c r="A27" s="1" t="s">
        <v>90</v>
      </c>
      <c r="B27" s="1">
        <v>5</v>
      </c>
      <c r="C27" s="1">
        <v>4</v>
      </c>
      <c r="D27" s="1">
        <v>0</v>
      </c>
      <c r="E27" s="3">
        <f t="shared" si="0"/>
        <v>0.55555555555555558</v>
      </c>
      <c r="F27" s="1">
        <f>14+2+15+5+10+3+8+9+1</f>
        <v>67</v>
      </c>
      <c r="G27" s="1">
        <f>4+4+4+10+3+11+7+7+16</f>
        <v>66</v>
      </c>
      <c r="H27" s="1">
        <f t="shared" si="1"/>
        <v>1</v>
      </c>
      <c r="I27" s="1"/>
      <c r="J27" s="1">
        <v>40</v>
      </c>
      <c r="K27" s="1">
        <v>20</v>
      </c>
      <c r="L27" s="1">
        <f t="shared" si="2"/>
        <v>50</v>
      </c>
      <c r="M27" s="1">
        <f t="shared" si="5"/>
        <v>0</v>
      </c>
      <c r="N27" s="1">
        <v>20</v>
      </c>
      <c r="O27" s="1">
        <f t="shared" si="3"/>
        <v>130</v>
      </c>
    </row>
    <row r="28" spans="1:15" ht="15.75" x14ac:dyDescent="0.25">
      <c r="A28" s="1" t="s">
        <v>71</v>
      </c>
      <c r="B28" s="1">
        <v>7</v>
      </c>
      <c r="C28" s="1">
        <v>1</v>
      </c>
      <c r="D28" s="1">
        <v>0</v>
      </c>
      <c r="E28" s="3">
        <f t="shared" si="0"/>
        <v>0.875</v>
      </c>
      <c r="F28" s="1">
        <f>37+7+4+10+11</f>
        <v>69</v>
      </c>
      <c r="G28" s="1">
        <f>23+6+2+5+2</f>
        <v>38</v>
      </c>
      <c r="H28" s="1">
        <f t="shared" si="1"/>
        <v>31</v>
      </c>
      <c r="I28" s="1">
        <v>120</v>
      </c>
      <c r="J28" s="1"/>
      <c r="K28" s="1"/>
      <c r="L28" s="1">
        <f t="shared" si="2"/>
        <v>70</v>
      </c>
      <c r="M28" s="1">
        <f t="shared" si="5"/>
        <v>0</v>
      </c>
      <c r="N28" s="1">
        <v>20</v>
      </c>
      <c r="O28" s="1">
        <f t="shared" si="3"/>
        <v>210</v>
      </c>
    </row>
    <row r="29" spans="1:15" ht="15.75" x14ac:dyDescent="0.25">
      <c r="A29" s="1" t="s">
        <v>53</v>
      </c>
      <c r="B29" s="1">
        <v>4</v>
      </c>
      <c r="C29" s="1">
        <v>16</v>
      </c>
      <c r="D29" s="1">
        <v>0</v>
      </c>
      <c r="E29" s="3">
        <f t="shared" si="0"/>
        <v>0.2</v>
      </c>
      <c r="F29" s="1">
        <f>14+1+6+4+0+3+8+6+10+8+6+3+3+5+6+6+6+0</f>
        <v>95</v>
      </c>
      <c r="G29" s="1">
        <f>30+12+15+15+14+17+9+7+8+12+15+23+10+16+3+13+3+13</f>
        <v>235</v>
      </c>
      <c r="H29" s="1">
        <f t="shared" si="1"/>
        <v>-140</v>
      </c>
      <c r="I29" s="1"/>
      <c r="J29" s="1"/>
      <c r="K29" s="1">
        <v>20</v>
      </c>
      <c r="L29" s="1">
        <f t="shared" si="2"/>
        <v>40</v>
      </c>
      <c r="M29" s="1">
        <f t="shared" si="5"/>
        <v>0</v>
      </c>
      <c r="N29" s="1">
        <v>60</v>
      </c>
      <c r="O29" s="1">
        <f t="shared" si="3"/>
        <v>120</v>
      </c>
    </row>
    <row r="30" spans="1:15" ht="15.75" x14ac:dyDescent="0.25">
      <c r="A30" s="1" t="s">
        <v>109</v>
      </c>
      <c r="B30" s="1">
        <v>0</v>
      </c>
      <c r="C30" s="1">
        <v>3</v>
      </c>
      <c r="D30" s="1">
        <v>0</v>
      </c>
      <c r="E30" s="3">
        <f t="shared" si="0"/>
        <v>0</v>
      </c>
      <c r="F30" s="1">
        <f>0+3+2</f>
        <v>5</v>
      </c>
      <c r="G30" s="1">
        <f>22+3+11</f>
        <v>36</v>
      </c>
      <c r="H30" s="1">
        <f t="shared" si="1"/>
        <v>-31</v>
      </c>
      <c r="I30" s="1"/>
      <c r="J30" s="1"/>
      <c r="K30" s="1"/>
      <c r="L30" s="1">
        <f t="shared" si="2"/>
        <v>0</v>
      </c>
      <c r="M30" s="1">
        <f t="shared" si="5"/>
        <v>0</v>
      </c>
      <c r="N30" s="1">
        <v>10</v>
      </c>
      <c r="O30" s="1">
        <f t="shared" si="3"/>
        <v>10</v>
      </c>
    </row>
    <row r="31" spans="1:15" ht="15.75" x14ac:dyDescent="0.25">
      <c r="A31" s="1" t="s">
        <v>72</v>
      </c>
      <c r="B31" s="1">
        <v>5</v>
      </c>
      <c r="C31" s="1">
        <v>7</v>
      </c>
      <c r="D31" s="1">
        <v>1</v>
      </c>
      <c r="E31" s="3">
        <f t="shared" si="0"/>
        <v>0.38461538461538464</v>
      </c>
      <c r="F31" s="1">
        <f>12+6+9+5+11+8+6+12+4+12+6</f>
        <v>91</v>
      </c>
      <c r="G31" s="1">
        <f>28+18+5+17+13+2+9+12+7+0+5</f>
        <v>116</v>
      </c>
      <c r="H31" s="1">
        <f t="shared" si="1"/>
        <v>-25</v>
      </c>
      <c r="I31" s="1">
        <v>60</v>
      </c>
      <c r="J31" s="1"/>
      <c r="K31" s="1"/>
      <c r="L31" s="1">
        <f t="shared" si="2"/>
        <v>50</v>
      </c>
      <c r="M31" s="1">
        <f t="shared" si="5"/>
        <v>5</v>
      </c>
      <c r="N31" s="1">
        <v>40</v>
      </c>
      <c r="O31" s="1">
        <f t="shared" si="3"/>
        <v>155</v>
      </c>
    </row>
    <row r="32" spans="1:15" ht="15.75" x14ac:dyDescent="0.25">
      <c r="A32" s="1" t="s">
        <v>148</v>
      </c>
      <c r="B32" s="1">
        <v>2</v>
      </c>
      <c r="C32" s="1">
        <v>1</v>
      </c>
      <c r="D32" s="1">
        <v>0</v>
      </c>
      <c r="E32" s="3">
        <f t="shared" si="0"/>
        <v>0.66666666666666663</v>
      </c>
      <c r="F32" s="1">
        <f>14+5+4</f>
        <v>23</v>
      </c>
      <c r="G32" s="1">
        <f>2+3+10</f>
        <v>15</v>
      </c>
      <c r="H32" s="1">
        <f t="shared" si="1"/>
        <v>8</v>
      </c>
      <c r="I32" s="1"/>
      <c r="J32" s="1"/>
      <c r="K32" s="1">
        <v>20</v>
      </c>
      <c r="L32" s="1">
        <f t="shared" si="2"/>
        <v>20</v>
      </c>
      <c r="M32" s="1">
        <f t="shared" si="5"/>
        <v>0</v>
      </c>
      <c r="N32" s="1">
        <v>10</v>
      </c>
      <c r="O32" s="1">
        <f t="shared" si="3"/>
        <v>50</v>
      </c>
    </row>
    <row r="33" spans="1:15" ht="15.75" x14ac:dyDescent="0.25">
      <c r="A33" s="1" t="s">
        <v>82</v>
      </c>
      <c r="B33" s="1">
        <v>3</v>
      </c>
      <c r="C33" s="1">
        <v>1</v>
      </c>
      <c r="D33" s="1">
        <v>0</v>
      </c>
      <c r="E33" s="3">
        <f t="shared" si="0"/>
        <v>0.75</v>
      </c>
      <c r="F33" s="1">
        <f>18+1+7+14</f>
        <v>40</v>
      </c>
      <c r="G33" s="1">
        <f>6+7+6+10</f>
        <v>29</v>
      </c>
      <c r="H33" s="1">
        <f t="shared" si="1"/>
        <v>11</v>
      </c>
      <c r="I33" s="1">
        <v>60</v>
      </c>
      <c r="J33" s="1"/>
      <c r="K33" s="1"/>
      <c r="L33" s="1">
        <f t="shared" si="2"/>
        <v>30</v>
      </c>
      <c r="M33" s="1">
        <f t="shared" si="5"/>
        <v>0</v>
      </c>
      <c r="N33" s="1">
        <v>10</v>
      </c>
      <c r="O33" s="1">
        <f t="shared" si="3"/>
        <v>100</v>
      </c>
    </row>
    <row r="34" spans="1:15" ht="15.75" x14ac:dyDescent="0.25">
      <c r="A34" s="1" t="s">
        <v>54</v>
      </c>
      <c r="B34" s="1">
        <v>4</v>
      </c>
      <c r="C34" s="1">
        <v>6</v>
      </c>
      <c r="D34" s="1">
        <v>0</v>
      </c>
      <c r="E34" s="3">
        <f t="shared" si="0"/>
        <v>0.4</v>
      </c>
      <c r="F34" s="1">
        <f>10+0+8+3+4+4+8+13</f>
        <v>50</v>
      </c>
      <c r="G34" s="1">
        <f>18+12+7+17+8+9+6+6</f>
        <v>83</v>
      </c>
      <c r="H34" s="1">
        <f t="shared" si="1"/>
        <v>-33</v>
      </c>
      <c r="I34" s="1">
        <v>60</v>
      </c>
      <c r="J34" s="1"/>
      <c r="K34" s="1">
        <v>40</v>
      </c>
      <c r="L34" s="1">
        <f t="shared" si="2"/>
        <v>40</v>
      </c>
      <c r="M34" s="1">
        <f t="shared" si="5"/>
        <v>0</v>
      </c>
      <c r="N34" s="1">
        <v>30</v>
      </c>
      <c r="O34" s="1">
        <f t="shared" si="3"/>
        <v>170</v>
      </c>
    </row>
    <row r="35" spans="1:15" ht="15.75" x14ac:dyDescent="0.25">
      <c r="A35" s="1"/>
      <c r="B35" s="1"/>
      <c r="C35" s="1"/>
      <c r="D35" s="1"/>
      <c r="E35" s="3" t="e">
        <f t="shared" ref="E35:E66" si="6">B35/(B35+C35+D35)</f>
        <v>#DIV/0!</v>
      </c>
      <c r="F35" s="1"/>
      <c r="G35" s="1"/>
      <c r="H35" s="1">
        <f t="shared" ref="H35:H66" si="7">F35-G35</f>
        <v>0</v>
      </c>
      <c r="I35" s="1"/>
      <c r="J35" s="1"/>
      <c r="K35" s="1"/>
      <c r="L35" s="1">
        <f t="shared" ref="L35:L66" si="8">B35*10</f>
        <v>0</v>
      </c>
      <c r="M35" s="1">
        <f t="shared" si="5"/>
        <v>0</v>
      </c>
      <c r="N35" s="1"/>
      <c r="O35" s="1">
        <f t="shared" ref="O35:O66" si="9">SUM(I35:N35)</f>
        <v>0</v>
      </c>
    </row>
    <row r="36" spans="1:15" ht="15.75" x14ac:dyDescent="0.25">
      <c r="A36" s="1"/>
      <c r="B36" s="1"/>
      <c r="C36" s="1"/>
      <c r="D36" s="1"/>
      <c r="E36" s="3" t="e">
        <f t="shared" si="6"/>
        <v>#DIV/0!</v>
      </c>
      <c r="F36" s="1"/>
      <c r="G36" s="1"/>
      <c r="H36" s="1">
        <f t="shared" si="7"/>
        <v>0</v>
      </c>
      <c r="I36" s="1"/>
      <c r="J36" s="1"/>
      <c r="K36" s="1"/>
      <c r="L36" s="1">
        <f t="shared" si="8"/>
        <v>0</v>
      </c>
      <c r="M36" s="1">
        <f t="shared" si="5"/>
        <v>0</v>
      </c>
      <c r="N36" s="1"/>
      <c r="O36" s="1">
        <f t="shared" si="9"/>
        <v>0</v>
      </c>
    </row>
    <row r="37" spans="1:15" ht="15.75" x14ac:dyDescent="0.25">
      <c r="A37" s="1"/>
      <c r="B37" s="1"/>
      <c r="C37" s="1"/>
      <c r="D37" s="1"/>
      <c r="E37" s="3" t="e">
        <f t="shared" si="6"/>
        <v>#DIV/0!</v>
      </c>
      <c r="F37" s="1"/>
      <c r="G37" s="1"/>
      <c r="H37" s="1">
        <f t="shared" si="7"/>
        <v>0</v>
      </c>
      <c r="I37" s="1"/>
      <c r="J37" s="1"/>
      <c r="K37" s="1"/>
      <c r="L37" s="1">
        <f t="shared" si="8"/>
        <v>0</v>
      </c>
      <c r="M37" s="1">
        <f t="shared" si="5"/>
        <v>0</v>
      </c>
      <c r="N37" s="1"/>
      <c r="O37" s="1">
        <f t="shared" si="9"/>
        <v>0</v>
      </c>
    </row>
    <row r="38" spans="1:15" ht="15.75" x14ac:dyDescent="0.25">
      <c r="A38" s="1"/>
      <c r="B38" s="1"/>
      <c r="C38" s="1"/>
      <c r="D38" s="1"/>
      <c r="E38" s="3" t="e">
        <f t="shared" si="6"/>
        <v>#DIV/0!</v>
      </c>
      <c r="F38" s="1"/>
      <c r="G38" s="1"/>
      <c r="H38" s="1">
        <f t="shared" si="7"/>
        <v>0</v>
      </c>
      <c r="I38" s="1"/>
      <c r="J38" s="1"/>
      <c r="K38" s="1"/>
      <c r="L38" s="1">
        <f t="shared" si="8"/>
        <v>0</v>
      </c>
      <c r="M38" s="1">
        <f t="shared" si="5"/>
        <v>0</v>
      </c>
      <c r="N38" s="1"/>
      <c r="O38" s="1">
        <f t="shared" si="9"/>
        <v>0</v>
      </c>
    </row>
    <row r="39" spans="1:15" ht="15.75" x14ac:dyDescent="0.25">
      <c r="A39" s="1"/>
      <c r="B39" s="1"/>
      <c r="C39" s="1"/>
      <c r="D39" s="1"/>
      <c r="E39" s="3" t="e">
        <f t="shared" si="6"/>
        <v>#DIV/0!</v>
      </c>
      <c r="F39" s="1"/>
      <c r="G39" s="1"/>
      <c r="H39" s="1">
        <f t="shared" si="7"/>
        <v>0</v>
      </c>
      <c r="I39" s="1"/>
      <c r="J39" s="1"/>
      <c r="K39" s="1"/>
      <c r="L39" s="1">
        <f t="shared" si="8"/>
        <v>0</v>
      </c>
      <c r="M39" s="1">
        <f t="shared" si="5"/>
        <v>0</v>
      </c>
      <c r="N39" s="1"/>
      <c r="O39" s="1">
        <f t="shared" si="9"/>
        <v>0</v>
      </c>
    </row>
    <row r="40" spans="1:15" ht="15.75" x14ac:dyDescent="0.25">
      <c r="A40" s="1"/>
      <c r="B40" s="1"/>
      <c r="C40" s="1"/>
      <c r="D40" s="1"/>
      <c r="E40" s="3" t="e">
        <f t="shared" si="6"/>
        <v>#DIV/0!</v>
      </c>
      <c r="F40" s="1"/>
      <c r="G40" s="1"/>
      <c r="H40" s="1">
        <f t="shared" si="7"/>
        <v>0</v>
      </c>
      <c r="I40" s="1"/>
      <c r="J40" s="1"/>
      <c r="K40" s="1"/>
      <c r="L40" s="1">
        <f t="shared" si="8"/>
        <v>0</v>
      </c>
      <c r="M40" s="1">
        <f t="shared" si="5"/>
        <v>0</v>
      </c>
      <c r="N40" s="1"/>
      <c r="O40" s="1">
        <f t="shared" si="9"/>
        <v>0</v>
      </c>
    </row>
    <row r="41" spans="1:15" ht="15.75" x14ac:dyDescent="0.25">
      <c r="A41" s="1"/>
      <c r="B41" s="1"/>
      <c r="C41" s="1"/>
      <c r="D41" s="1"/>
      <c r="E41" s="3" t="e">
        <f t="shared" si="6"/>
        <v>#DIV/0!</v>
      </c>
      <c r="F41" s="1"/>
      <c r="G41" s="1"/>
      <c r="H41" s="1">
        <f t="shared" si="7"/>
        <v>0</v>
      </c>
      <c r="I41" s="1"/>
      <c r="J41" s="1"/>
      <c r="K41" s="1"/>
      <c r="L41" s="1">
        <f t="shared" si="8"/>
        <v>0</v>
      </c>
      <c r="M41" s="1">
        <f t="shared" si="5"/>
        <v>0</v>
      </c>
      <c r="N41" s="1"/>
      <c r="O41" s="1">
        <f t="shared" si="9"/>
        <v>0</v>
      </c>
    </row>
    <row r="42" spans="1:15" ht="15.75" x14ac:dyDescent="0.25">
      <c r="A42" s="1"/>
      <c r="B42" s="1"/>
      <c r="C42" s="1"/>
      <c r="D42" s="1"/>
      <c r="E42" s="3" t="e">
        <f t="shared" si="6"/>
        <v>#DIV/0!</v>
      </c>
      <c r="F42" s="1"/>
      <c r="G42" s="1"/>
      <c r="H42" s="1">
        <f t="shared" si="7"/>
        <v>0</v>
      </c>
      <c r="I42" s="1"/>
      <c r="J42" s="1"/>
      <c r="K42" s="1"/>
      <c r="L42" s="1">
        <f t="shared" si="8"/>
        <v>0</v>
      </c>
      <c r="M42" s="1">
        <f t="shared" si="5"/>
        <v>0</v>
      </c>
      <c r="N42" s="1"/>
      <c r="O42" s="1">
        <f t="shared" si="9"/>
        <v>0</v>
      </c>
    </row>
    <row r="43" spans="1:15" ht="15.75" x14ac:dyDescent="0.25">
      <c r="A43" s="1"/>
      <c r="B43" s="1"/>
      <c r="C43" s="1"/>
      <c r="D43" s="1"/>
      <c r="E43" s="3" t="e">
        <f t="shared" si="6"/>
        <v>#DIV/0!</v>
      </c>
      <c r="F43" s="1"/>
      <c r="G43" s="1"/>
      <c r="H43" s="1">
        <f t="shared" si="7"/>
        <v>0</v>
      </c>
      <c r="I43" s="1"/>
      <c r="J43" s="1"/>
      <c r="K43" s="1"/>
      <c r="L43" s="1">
        <f t="shared" si="8"/>
        <v>0</v>
      </c>
      <c r="M43" s="1">
        <f t="shared" si="5"/>
        <v>0</v>
      </c>
      <c r="N43" s="1"/>
      <c r="O43" s="1">
        <f t="shared" si="9"/>
        <v>0</v>
      </c>
    </row>
    <row r="44" spans="1:15" ht="15.75" x14ac:dyDescent="0.25">
      <c r="A44" s="1"/>
      <c r="B44" s="1"/>
      <c r="C44" s="1"/>
      <c r="D44" s="1"/>
      <c r="E44" s="3" t="e">
        <f t="shared" si="6"/>
        <v>#DIV/0!</v>
      </c>
      <c r="F44" s="1"/>
      <c r="G44" s="1"/>
      <c r="H44" s="1">
        <f t="shared" si="7"/>
        <v>0</v>
      </c>
      <c r="I44" s="1"/>
      <c r="J44" s="1"/>
      <c r="K44" s="1"/>
      <c r="L44" s="1">
        <f t="shared" si="8"/>
        <v>0</v>
      </c>
      <c r="M44" s="1">
        <f t="shared" si="5"/>
        <v>0</v>
      </c>
      <c r="N44" s="1"/>
      <c r="O44" s="1">
        <f t="shared" si="9"/>
        <v>0</v>
      </c>
    </row>
    <row r="45" spans="1:15" ht="15.75" x14ac:dyDescent="0.25">
      <c r="A45" s="1"/>
      <c r="B45" s="1"/>
      <c r="C45" s="1"/>
      <c r="D45" s="1"/>
      <c r="E45" s="3" t="e">
        <f t="shared" si="6"/>
        <v>#DIV/0!</v>
      </c>
      <c r="F45" s="1"/>
      <c r="G45" s="1"/>
      <c r="H45" s="1">
        <f t="shared" si="7"/>
        <v>0</v>
      </c>
      <c r="I45" s="1"/>
      <c r="J45" s="1"/>
      <c r="K45" s="1"/>
      <c r="L45" s="1">
        <f t="shared" si="8"/>
        <v>0</v>
      </c>
      <c r="M45" s="1">
        <f t="shared" si="5"/>
        <v>0</v>
      </c>
      <c r="N45" s="1"/>
      <c r="O45" s="1">
        <f t="shared" si="9"/>
        <v>0</v>
      </c>
    </row>
    <row r="46" spans="1:15" ht="15.75" x14ac:dyDescent="0.25">
      <c r="A46" s="1"/>
      <c r="B46" s="1"/>
      <c r="C46" s="1"/>
      <c r="D46" s="1"/>
      <c r="E46" s="3" t="e">
        <f t="shared" si="6"/>
        <v>#DIV/0!</v>
      </c>
      <c r="F46" s="1"/>
      <c r="G46" s="1"/>
      <c r="H46" s="1">
        <f t="shared" si="7"/>
        <v>0</v>
      </c>
      <c r="I46" s="1"/>
      <c r="J46" s="1"/>
      <c r="K46" s="1"/>
      <c r="L46" s="1">
        <f t="shared" si="8"/>
        <v>0</v>
      </c>
      <c r="M46" s="1">
        <f t="shared" si="5"/>
        <v>0</v>
      </c>
      <c r="N46" s="1"/>
      <c r="O46" s="1">
        <f t="shared" si="9"/>
        <v>0</v>
      </c>
    </row>
    <row r="47" spans="1:15" ht="15.75" x14ac:dyDescent="0.25">
      <c r="A47" s="1"/>
      <c r="B47" s="1"/>
      <c r="C47" s="1"/>
      <c r="D47" s="1"/>
      <c r="E47" s="3" t="e">
        <f t="shared" si="6"/>
        <v>#DIV/0!</v>
      </c>
      <c r="F47" s="1"/>
      <c r="G47" s="1"/>
      <c r="H47" s="1">
        <f t="shared" si="7"/>
        <v>0</v>
      </c>
      <c r="I47" s="1"/>
      <c r="J47" s="1"/>
      <c r="K47" s="1"/>
      <c r="L47" s="1">
        <f t="shared" si="8"/>
        <v>0</v>
      </c>
      <c r="M47" s="1">
        <f t="shared" si="5"/>
        <v>0</v>
      </c>
      <c r="N47" s="1"/>
      <c r="O47" s="1">
        <f t="shared" si="9"/>
        <v>0</v>
      </c>
    </row>
    <row r="48" spans="1:15" ht="15.75" x14ac:dyDescent="0.25">
      <c r="A48" s="1"/>
      <c r="B48" s="1"/>
      <c r="C48" s="1"/>
      <c r="D48" s="1"/>
      <c r="E48" s="3" t="e">
        <f t="shared" si="6"/>
        <v>#DIV/0!</v>
      </c>
      <c r="F48" s="1"/>
      <c r="G48" s="1"/>
      <c r="H48" s="1">
        <f t="shared" si="7"/>
        <v>0</v>
      </c>
      <c r="I48" s="1"/>
      <c r="J48" s="1"/>
      <c r="K48" s="1"/>
      <c r="L48" s="1">
        <f t="shared" si="8"/>
        <v>0</v>
      </c>
      <c r="M48" s="1">
        <f t="shared" si="5"/>
        <v>0</v>
      </c>
      <c r="N48" s="1"/>
      <c r="O48" s="1">
        <f t="shared" si="9"/>
        <v>0</v>
      </c>
    </row>
    <row r="49" spans="1:15" ht="15.75" x14ac:dyDescent="0.25">
      <c r="A49" s="1"/>
      <c r="B49" s="1"/>
      <c r="C49" s="1"/>
      <c r="D49" s="1"/>
      <c r="E49" s="3" t="e">
        <f t="shared" si="6"/>
        <v>#DIV/0!</v>
      </c>
      <c r="F49" s="1"/>
      <c r="G49" s="1"/>
      <c r="H49" s="1">
        <f t="shared" si="7"/>
        <v>0</v>
      </c>
      <c r="I49" s="1"/>
      <c r="J49" s="1"/>
      <c r="K49" s="1"/>
      <c r="L49" s="1">
        <f t="shared" si="8"/>
        <v>0</v>
      </c>
      <c r="M49" s="1">
        <f t="shared" si="5"/>
        <v>0</v>
      </c>
      <c r="N49" s="1"/>
      <c r="O49" s="1">
        <f t="shared" si="9"/>
        <v>0</v>
      </c>
    </row>
    <row r="50" spans="1:15" ht="15.75" x14ac:dyDescent="0.25">
      <c r="A50" s="1"/>
      <c r="B50" s="1"/>
      <c r="C50" s="1"/>
      <c r="D50" s="1"/>
      <c r="E50" s="3" t="e">
        <f t="shared" si="6"/>
        <v>#DIV/0!</v>
      </c>
      <c r="F50" s="1"/>
      <c r="G50" s="1"/>
      <c r="H50" s="1">
        <f t="shared" si="7"/>
        <v>0</v>
      </c>
      <c r="I50" s="1"/>
      <c r="J50" s="1"/>
      <c r="K50" s="1"/>
      <c r="L50" s="1">
        <f t="shared" si="8"/>
        <v>0</v>
      </c>
      <c r="M50" s="1">
        <f t="shared" si="5"/>
        <v>0</v>
      </c>
      <c r="N50" s="1"/>
      <c r="O50" s="1">
        <f t="shared" si="9"/>
        <v>0</v>
      </c>
    </row>
    <row r="51" spans="1:15" ht="15.75" x14ac:dyDescent="0.25">
      <c r="A51" s="1"/>
      <c r="B51" s="1"/>
      <c r="C51" s="1"/>
      <c r="D51" s="1"/>
      <c r="E51" s="3" t="e">
        <f t="shared" si="6"/>
        <v>#DIV/0!</v>
      </c>
      <c r="F51" s="1"/>
      <c r="G51" s="1"/>
      <c r="H51" s="1">
        <f t="shared" si="7"/>
        <v>0</v>
      </c>
      <c r="I51" s="1"/>
      <c r="J51" s="1"/>
      <c r="K51" s="1"/>
      <c r="L51" s="1">
        <f t="shared" si="8"/>
        <v>0</v>
      </c>
      <c r="M51" s="1">
        <f t="shared" si="5"/>
        <v>0</v>
      </c>
      <c r="N51" s="1"/>
      <c r="O51" s="1">
        <f t="shared" si="9"/>
        <v>0</v>
      </c>
    </row>
    <row r="52" spans="1:15" ht="15.75" x14ac:dyDescent="0.25">
      <c r="A52" s="1"/>
      <c r="B52" s="1"/>
      <c r="C52" s="1"/>
      <c r="D52" s="1"/>
      <c r="E52" s="3" t="e">
        <f t="shared" si="6"/>
        <v>#DIV/0!</v>
      </c>
      <c r="F52" s="1"/>
      <c r="G52" s="1"/>
      <c r="H52" s="1">
        <f t="shared" si="7"/>
        <v>0</v>
      </c>
      <c r="I52" s="1"/>
      <c r="J52" s="1"/>
      <c r="K52" s="1"/>
      <c r="L52" s="1">
        <f t="shared" si="8"/>
        <v>0</v>
      </c>
      <c r="M52" s="1">
        <f t="shared" si="5"/>
        <v>0</v>
      </c>
      <c r="N52" s="1"/>
      <c r="O52" s="1">
        <f t="shared" si="9"/>
        <v>0</v>
      </c>
    </row>
    <row r="53" spans="1:15" ht="15.75" x14ac:dyDescent="0.25">
      <c r="A53" s="1"/>
      <c r="B53" s="1"/>
      <c r="C53" s="1"/>
      <c r="D53" s="1"/>
      <c r="E53" s="3" t="e">
        <f t="shared" si="6"/>
        <v>#DIV/0!</v>
      </c>
      <c r="F53" s="1"/>
      <c r="G53" s="1"/>
      <c r="H53" s="1">
        <f t="shared" si="7"/>
        <v>0</v>
      </c>
      <c r="I53" s="1"/>
      <c r="J53" s="1"/>
      <c r="K53" s="1"/>
      <c r="L53" s="1">
        <f t="shared" si="8"/>
        <v>0</v>
      </c>
      <c r="M53" s="1">
        <f t="shared" ref="M53:M84" si="10">D53*5</f>
        <v>0</v>
      </c>
      <c r="N53" s="1"/>
      <c r="O53" s="1">
        <f t="shared" si="9"/>
        <v>0</v>
      </c>
    </row>
    <row r="54" spans="1:15" ht="15.75" x14ac:dyDescent="0.25">
      <c r="A54" s="1"/>
      <c r="B54" s="1"/>
      <c r="C54" s="1"/>
      <c r="D54" s="1"/>
      <c r="E54" s="3" t="e">
        <f t="shared" si="6"/>
        <v>#DIV/0!</v>
      </c>
      <c r="F54" s="1"/>
      <c r="G54" s="1"/>
      <c r="H54" s="1">
        <f t="shared" si="7"/>
        <v>0</v>
      </c>
      <c r="I54" s="1"/>
      <c r="J54" s="1"/>
      <c r="K54" s="1"/>
      <c r="L54" s="1">
        <f t="shared" si="8"/>
        <v>0</v>
      </c>
      <c r="M54" s="1">
        <f t="shared" si="10"/>
        <v>0</v>
      </c>
      <c r="N54" s="1"/>
      <c r="O54" s="1">
        <f t="shared" si="9"/>
        <v>0</v>
      </c>
    </row>
    <row r="55" spans="1:15" ht="15.75" x14ac:dyDescent="0.25">
      <c r="A55" s="1"/>
      <c r="B55" s="1"/>
      <c r="C55" s="1"/>
      <c r="D55" s="1"/>
      <c r="E55" s="3" t="e">
        <f t="shared" si="6"/>
        <v>#DIV/0!</v>
      </c>
      <c r="F55" s="1"/>
      <c r="G55" s="1"/>
      <c r="H55" s="1">
        <f t="shared" si="7"/>
        <v>0</v>
      </c>
      <c r="I55" s="1"/>
      <c r="J55" s="1"/>
      <c r="K55" s="1"/>
      <c r="L55" s="1">
        <f t="shared" si="8"/>
        <v>0</v>
      </c>
      <c r="M55" s="1">
        <f t="shared" si="10"/>
        <v>0</v>
      </c>
      <c r="N55" s="1"/>
      <c r="O55" s="1">
        <f t="shared" si="9"/>
        <v>0</v>
      </c>
    </row>
    <row r="56" spans="1:15" ht="15.75" x14ac:dyDescent="0.25">
      <c r="A56" s="1"/>
      <c r="B56" s="1"/>
      <c r="C56" s="1"/>
      <c r="D56" s="1"/>
      <c r="E56" s="3" t="e">
        <f t="shared" si="6"/>
        <v>#DIV/0!</v>
      </c>
      <c r="F56" s="1"/>
      <c r="G56" s="1"/>
      <c r="H56" s="1">
        <f t="shared" si="7"/>
        <v>0</v>
      </c>
      <c r="I56" s="1"/>
      <c r="J56" s="1"/>
      <c r="K56" s="1"/>
      <c r="L56" s="1">
        <f t="shared" si="8"/>
        <v>0</v>
      </c>
      <c r="M56" s="1">
        <f t="shared" si="10"/>
        <v>0</v>
      </c>
      <c r="N56" s="1"/>
      <c r="O56" s="1">
        <f t="shared" si="9"/>
        <v>0</v>
      </c>
    </row>
    <row r="57" spans="1:15" ht="15.75" x14ac:dyDescent="0.25">
      <c r="A57" s="1"/>
      <c r="B57" s="1"/>
      <c r="C57" s="1"/>
      <c r="D57" s="1"/>
      <c r="E57" s="3" t="e">
        <f t="shared" si="6"/>
        <v>#DIV/0!</v>
      </c>
      <c r="F57" s="1"/>
      <c r="G57" s="1"/>
      <c r="H57" s="1">
        <f t="shared" si="7"/>
        <v>0</v>
      </c>
      <c r="I57" s="1"/>
      <c r="J57" s="1"/>
      <c r="K57" s="1"/>
      <c r="L57" s="1">
        <f t="shared" si="8"/>
        <v>0</v>
      </c>
      <c r="M57" s="1">
        <f t="shared" si="10"/>
        <v>0</v>
      </c>
      <c r="N57" s="1"/>
      <c r="O57" s="1">
        <f t="shared" si="9"/>
        <v>0</v>
      </c>
    </row>
    <row r="58" spans="1:15" ht="15.75" x14ac:dyDescent="0.25">
      <c r="A58" s="1"/>
      <c r="B58" s="1"/>
      <c r="C58" s="1"/>
      <c r="D58" s="1"/>
      <c r="E58" s="3" t="e">
        <f t="shared" si="6"/>
        <v>#DIV/0!</v>
      </c>
      <c r="F58" s="1"/>
      <c r="G58" s="1"/>
      <c r="H58" s="1">
        <f t="shared" si="7"/>
        <v>0</v>
      </c>
      <c r="I58" s="1"/>
      <c r="J58" s="1"/>
      <c r="K58" s="1"/>
      <c r="L58" s="1">
        <f t="shared" si="8"/>
        <v>0</v>
      </c>
      <c r="M58" s="1">
        <f t="shared" si="10"/>
        <v>0</v>
      </c>
      <c r="N58" s="1"/>
      <c r="O58" s="1">
        <f t="shared" si="9"/>
        <v>0</v>
      </c>
    </row>
    <row r="59" spans="1:15" ht="15.75" x14ac:dyDescent="0.25">
      <c r="A59" s="1"/>
      <c r="B59" s="1"/>
      <c r="C59" s="1"/>
      <c r="D59" s="1"/>
      <c r="E59" s="3" t="e">
        <f t="shared" si="6"/>
        <v>#DIV/0!</v>
      </c>
      <c r="F59" s="1"/>
      <c r="G59" s="1"/>
      <c r="H59" s="1">
        <f t="shared" si="7"/>
        <v>0</v>
      </c>
      <c r="I59" s="1"/>
      <c r="J59" s="1"/>
      <c r="K59" s="1"/>
      <c r="L59" s="1">
        <f t="shared" si="8"/>
        <v>0</v>
      </c>
      <c r="M59" s="1">
        <f t="shared" si="10"/>
        <v>0</v>
      </c>
      <c r="N59" s="1"/>
      <c r="O59" s="1">
        <f t="shared" si="9"/>
        <v>0</v>
      </c>
    </row>
    <row r="60" spans="1:15" ht="15.75" x14ac:dyDescent="0.25">
      <c r="A60" s="1"/>
      <c r="B60" s="1"/>
      <c r="C60" s="1"/>
      <c r="D60" s="1"/>
      <c r="E60" s="3" t="e">
        <f t="shared" si="6"/>
        <v>#DIV/0!</v>
      </c>
      <c r="F60" s="1"/>
      <c r="G60" s="1"/>
      <c r="H60" s="1">
        <f t="shared" si="7"/>
        <v>0</v>
      </c>
      <c r="I60" s="1"/>
      <c r="J60" s="1"/>
      <c r="K60" s="1"/>
      <c r="L60" s="1">
        <f t="shared" si="8"/>
        <v>0</v>
      </c>
      <c r="M60" s="1">
        <f t="shared" si="10"/>
        <v>0</v>
      </c>
      <c r="N60" s="1"/>
      <c r="O60" s="1">
        <f t="shared" si="9"/>
        <v>0</v>
      </c>
    </row>
    <row r="61" spans="1:15" ht="15.75" x14ac:dyDescent="0.25">
      <c r="A61" s="1"/>
      <c r="B61" s="1"/>
      <c r="C61" s="1"/>
      <c r="D61" s="1"/>
      <c r="E61" s="3" t="e">
        <f t="shared" si="6"/>
        <v>#DIV/0!</v>
      </c>
      <c r="F61" s="1"/>
      <c r="G61" s="1"/>
      <c r="H61" s="1">
        <f t="shared" si="7"/>
        <v>0</v>
      </c>
      <c r="I61" s="1"/>
      <c r="J61" s="1"/>
      <c r="K61" s="1"/>
      <c r="L61" s="1">
        <f t="shared" si="8"/>
        <v>0</v>
      </c>
      <c r="M61" s="1">
        <f t="shared" si="10"/>
        <v>0</v>
      </c>
      <c r="N61" s="1"/>
      <c r="O61" s="1">
        <f t="shared" si="9"/>
        <v>0</v>
      </c>
    </row>
    <row r="62" spans="1:15" ht="15.75" x14ac:dyDescent="0.25">
      <c r="A62" s="1"/>
      <c r="B62" s="1"/>
      <c r="C62" s="1"/>
      <c r="D62" s="1"/>
      <c r="E62" s="3" t="e">
        <f t="shared" si="6"/>
        <v>#DIV/0!</v>
      </c>
      <c r="F62" s="1"/>
      <c r="G62" s="1"/>
      <c r="H62" s="1">
        <f t="shared" si="7"/>
        <v>0</v>
      </c>
      <c r="I62" s="1"/>
      <c r="J62" s="1"/>
      <c r="K62" s="1"/>
      <c r="L62" s="1">
        <f t="shared" si="8"/>
        <v>0</v>
      </c>
      <c r="M62" s="1">
        <f t="shared" si="10"/>
        <v>0</v>
      </c>
      <c r="N62" s="1"/>
      <c r="O62" s="1">
        <f t="shared" si="9"/>
        <v>0</v>
      </c>
    </row>
    <row r="63" spans="1:15" ht="15.75" x14ac:dyDescent="0.25">
      <c r="A63" s="1"/>
      <c r="B63" s="1"/>
      <c r="C63" s="1"/>
      <c r="D63" s="1"/>
      <c r="E63" s="3" t="e">
        <f t="shared" si="6"/>
        <v>#DIV/0!</v>
      </c>
      <c r="F63" s="1"/>
      <c r="G63" s="1"/>
      <c r="H63" s="1">
        <f t="shared" si="7"/>
        <v>0</v>
      </c>
      <c r="I63" s="1"/>
      <c r="J63" s="1"/>
      <c r="K63" s="1"/>
      <c r="L63" s="1">
        <f t="shared" si="8"/>
        <v>0</v>
      </c>
      <c r="M63" s="1">
        <f t="shared" si="10"/>
        <v>0</v>
      </c>
      <c r="N63" s="1"/>
      <c r="O63" s="1">
        <f t="shared" si="9"/>
        <v>0</v>
      </c>
    </row>
    <row r="64" spans="1:15" ht="15.75" x14ac:dyDescent="0.25">
      <c r="A64" s="1"/>
      <c r="B64" s="1"/>
      <c r="C64" s="1"/>
      <c r="D64" s="1"/>
      <c r="E64" s="3" t="e">
        <f t="shared" si="6"/>
        <v>#DIV/0!</v>
      </c>
      <c r="F64" s="1"/>
      <c r="G64" s="1"/>
      <c r="H64" s="1">
        <f t="shared" si="7"/>
        <v>0</v>
      </c>
      <c r="I64" s="1"/>
      <c r="J64" s="1"/>
      <c r="K64" s="1"/>
      <c r="L64" s="1">
        <f t="shared" si="8"/>
        <v>0</v>
      </c>
      <c r="M64" s="1">
        <f t="shared" si="10"/>
        <v>0</v>
      </c>
      <c r="N64" s="1"/>
      <c r="O64" s="1">
        <f t="shared" si="9"/>
        <v>0</v>
      </c>
    </row>
    <row r="65" spans="1:15" ht="15.75" x14ac:dyDescent="0.25">
      <c r="A65" s="1"/>
      <c r="B65" s="1"/>
      <c r="C65" s="1"/>
      <c r="D65" s="1"/>
      <c r="E65" s="3" t="e">
        <f t="shared" si="6"/>
        <v>#DIV/0!</v>
      </c>
      <c r="F65" s="1"/>
      <c r="G65" s="1"/>
      <c r="H65" s="1">
        <f t="shared" si="7"/>
        <v>0</v>
      </c>
      <c r="I65" s="1"/>
      <c r="J65" s="1"/>
      <c r="K65" s="1"/>
      <c r="L65" s="1">
        <f t="shared" si="8"/>
        <v>0</v>
      </c>
      <c r="M65" s="1">
        <f t="shared" si="10"/>
        <v>0</v>
      </c>
      <c r="N65" s="1"/>
      <c r="O65" s="1">
        <f t="shared" si="9"/>
        <v>0</v>
      </c>
    </row>
    <row r="66" spans="1:15" ht="15.75" x14ac:dyDescent="0.25">
      <c r="A66" s="1"/>
      <c r="B66" s="1"/>
      <c r="C66" s="1"/>
      <c r="D66" s="1"/>
      <c r="E66" s="3" t="e">
        <f t="shared" si="6"/>
        <v>#DIV/0!</v>
      </c>
      <c r="F66" s="1"/>
      <c r="G66" s="1"/>
      <c r="H66" s="1">
        <f t="shared" si="7"/>
        <v>0</v>
      </c>
      <c r="I66" s="1"/>
      <c r="J66" s="1"/>
      <c r="K66" s="1"/>
      <c r="L66" s="1">
        <f t="shared" si="8"/>
        <v>0</v>
      </c>
      <c r="M66" s="1">
        <f t="shared" si="10"/>
        <v>0</v>
      </c>
      <c r="N66" s="1"/>
      <c r="O66" s="1">
        <f t="shared" si="9"/>
        <v>0</v>
      </c>
    </row>
    <row r="67" spans="1:15" ht="15.75" x14ac:dyDescent="0.25">
      <c r="A67" s="1"/>
      <c r="B67" s="1"/>
      <c r="C67" s="1"/>
      <c r="D67" s="1"/>
      <c r="E67" s="3" t="e">
        <f t="shared" ref="E67:E98" si="11">B67/(B67+C67+D67)</f>
        <v>#DIV/0!</v>
      </c>
      <c r="F67" s="1"/>
      <c r="G67" s="1"/>
      <c r="H67" s="1">
        <f t="shared" ref="H67:H98" si="12">F67-G67</f>
        <v>0</v>
      </c>
      <c r="I67" s="1"/>
      <c r="J67" s="1"/>
      <c r="K67" s="1"/>
      <c r="L67" s="1">
        <f t="shared" ref="L67:L98" si="13">B67*10</f>
        <v>0</v>
      </c>
      <c r="M67" s="1">
        <f t="shared" si="10"/>
        <v>0</v>
      </c>
      <c r="N67" s="1"/>
      <c r="O67" s="1">
        <f t="shared" ref="O67:O98" si="14">SUM(I67:N67)</f>
        <v>0</v>
      </c>
    </row>
    <row r="68" spans="1:15" ht="15.75" x14ac:dyDescent="0.25">
      <c r="A68" s="1"/>
      <c r="B68" s="1"/>
      <c r="C68" s="1"/>
      <c r="D68" s="1"/>
      <c r="E68" s="3" t="e">
        <f t="shared" si="11"/>
        <v>#DIV/0!</v>
      </c>
      <c r="F68" s="1"/>
      <c r="G68" s="1"/>
      <c r="H68" s="1">
        <f t="shared" si="12"/>
        <v>0</v>
      </c>
      <c r="I68" s="1"/>
      <c r="J68" s="1"/>
      <c r="K68" s="1"/>
      <c r="L68" s="1">
        <f t="shared" si="13"/>
        <v>0</v>
      </c>
      <c r="M68" s="1">
        <f t="shared" si="10"/>
        <v>0</v>
      </c>
      <c r="N68" s="1"/>
      <c r="O68" s="1">
        <f t="shared" si="14"/>
        <v>0</v>
      </c>
    </row>
    <row r="69" spans="1:15" ht="15.75" x14ac:dyDescent="0.25">
      <c r="A69" s="1"/>
      <c r="B69" s="1"/>
      <c r="C69" s="1"/>
      <c r="D69" s="1"/>
      <c r="E69" s="3" t="e">
        <f t="shared" si="11"/>
        <v>#DIV/0!</v>
      </c>
      <c r="F69" s="1"/>
      <c r="G69" s="1"/>
      <c r="H69" s="1">
        <f t="shared" si="12"/>
        <v>0</v>
      </c>
      <c r="I69" s="1"/>
      <c r="J69" s="1"/>
      <c r="K69" s="1"/>
      <c r="L69" s="1">
        <f t="shared" si="13"/>
        <v>0</v>
      </c>
      <c r="M69" s="1">
        <f t="shared" si="10"/>
        <v>0</v>
      </c>
      <c r="N69" s="1"/>
      <c r="O69" s="1">
        <f t="shared" si="14"/>
        <v>0</v>
      </c>
    </row>
    <row r="70" spans="1:15" ht="15.75" x14ac:dyDescent="0.25">
      <c r="A70" s="1"/>
      <c r="B70" s="1"/>
      <c r="C70" s="1"/>
      <c r="D70" s="1"/>
      <c r="E70" s="3" t="e">
        <f t="shared" si="11"/>
        <v>#DIV/0!</v>
      </c>
      <c r="F70" s="1"/>
      <c r="G70" s="1"/>
      <c r="H70" s="1">
        <f t="shared" si="12"/>
        <v>0</v>
      </c>
      <c r="I70" s="1"/>
      <c r="J70" s="1"/>
      <c r="K70" s="1"/>
      <c r="L70" s="1">
        <f t="shared" si="13"/>
        <v>0</v>
      </c>
      <c r="M70" s="1">
        <f t="shared" si="10"/>
        <v>0</v>
      </c>
      <c r="N70" s="1"/>
      <c r="O70" s="1">
        <f t="shared" si="14"/>
        <v>0</v>
      </c>
    </row>
    <row r="71" spans="1:15" ht="15.75" x14ac:dyDescent="0.25">
      <c r="A71" s="1"/>
      <c r="B71" s="1"/>
      <c r="C71" s="1"/>
      <c r="D71" s="1"/>
      <c r="E71" s="3" t="e">
        <f t="shared" si="11"/>
        <v>#DIV/0!</v>
      </c>
      <c r="F71" s="1"/>
      <c r="G71" s="1"/>
      <c r="H71" s="1">
        <f t="shared" si="12"/>
        <v>0</v>
      </c>
      <c r="I71" s="1"/>
      <c r="J71" s="1"/>
      <c r="K71" s="1"/>
      <c r="L71" s="1">
        <f t="shared" si="13"/>
        <v>0</v>
      </c>
      <c r="M71" s="1">
        <f t="shared" si="10"/>
        <v>0</v>
      </c>
      <c r="N71" s="1"/>
      <c r="O71" s="1">
        <f t="shared" si="14"/>
        <v>0</v>
      </c>
    </row>
    <row r="72" spans="1:15" ht="15.75" x14ac:dyDescent="0.25">
      <c r="A72" s="1"/>
      <c r="B72" s="1"/>
      <c r="C72" s="1"/>
      <c r="D72" s="1"/>
      <c r="E72" s="3" t="e">
        <f t="shared" si="11"/>
        <v>#DIV/0!</v>
      </c>
      <c r="F72" s="1"/>
      <c r="G72" s="1"/>
      <c r="H72" s="1">
        <f t="shared" si="12"/>
        <v>0</v>
      </c>
      <c r="I72" s="1"/>
      <c r="J72" s="1"/>
      <c r="K72" s="1"/>
      <c r="L72" s="1">
        <f t="shared" si="13"/>
        <v>0</v>
      </c>
      <c r="M72" s="1">
        <f t="shared" si="10"/>
        <v>0</v>
      </c>
      <c r="N72" s="1"/>
      <c r="O72" s="1">
        <f t="shared" si="14"/>
        <v>0</v>
      </c>
    </row>
    <row r="73" spans="1:15" ht="15.75" x14ac:dyDescent="0.25">
      <c r="A73" s="1"/>
      <c r="B73" s="1"/>
      <c r="C73" s="1"/>
      <c r="D73" s="1"/>
      <c r="E73" s="3" t="e">
        <f t="shared" si="11"/>
        <v>#DIV/0!</v>
      </c>
      <c r="F73" s="1"/>
      <c r="G73" s="1"/>
      <c r="H73" s="1">
        <f t="shared" si="12"/>
        <v>0</v>
      </c>
      <c r="I73" s="1"/>
      <c r="J73" s="1"/>
      <c r="K73" s="1"/>
      <c r="L73" s="1">
        <f t="shared" si="13"/>
        <v>0</v>
      </c>
      <c r="M73" s="1">
        <f t="shared" si="10"/>
        <v>0</v>
      </c>
      <c r="N73" s="1"/>
      <c r="O73" s="1">
        <f t="shared" si="14"/>
        <v>0</v>
      </c>
    </row>
    <row r="74" spans="1:15" ht="15.75" x14ac:dyDescent="0.25">
      <c r="A74" s="1"/>
      <c r="B74" s="1"/>
      <c r="C74" s="1"/>
      <c r="D74" s="1"/>
      <c r="E74" s="3" t="e">
        <f t="shared" si="11"/>
        <v>#DIV/0!</v>
      </c>
      <c r="F74" s="1"/>
      <c r="G74" s="1"/>
      <c r="H74" s="1">
        <f t="shared" si="12"/>
        <v>0</v>
      </c>
      <c r="I74" s="1"/>
      <c r="J74" s="1"/>
      <c r="K74" s="1"/>
      <c r="L74" s="1">
        <f t="shared" si="13"/>
        <v>0</v>
      </c>
      <c r="M74" s="1">
        <f t="shared" si="10"/>
        <v>0</v>
      </c>
      <c r="N74" s="1"/>
      <c r="O74" s="1">
        <f t="shared" si="14"/>
        <v>0</v>
      </c>
    </row>
    <row r="75" spans="1:15" ht="15.75" x14ac:dyDescent="0.25">
      <c r="A75" s="1"/>
      <c r="B75" s="1"/>
      <c r="C75" s="1"/>
      <c r="D75" s="1"/>
      <c r="E75" s="3" t="e">
        <f t="shared" si="11"/>
        <v>#DIV/0!</v>
      </c>
      <c r="F75" s="1"/>
      <c r="G75" s="1"/>
      <c r="H75" s="1">
        <f t="shared" si="12"/>
        <v>0</v>
      </c>
      <c r="I75" s="1"/>
      <c r="J75" s="1"/>
      <c r="K75" s="1"/>
      <c r="L75" s="1">
        <f t="shared" si="13"/>
        <v>0</v>
      </c>
      <c r="M75" s="1">
        <f t="shared" si="10"/>
        <v>0</v>
      </c>
      <c r="N75" s="1"/>
      <c r="O75" s="1">
        <f t="shared" si="14"/>
        <v>0</v>
      </c>
    </row>
    <row r="76" spans="1:15" ht="15.75" x14ac:dyDescent="0.25">
      <c r="A76" s="1"/>
      <c r="B76" s="1"/>
      <c r="C76" s="1"/>
      <c r="D76" s="1"/>
      <c r="E76" s="3" t="e">
        <f t="shared" si="11"/>
        <v>#DIV/0!</v>
      </c>
      <c r="F76" s="1"/>
      <c r="G76" s="1"/>
      <c r="H76" s="1">
        <f t="shared" si="12"/>
        <v>0</v>
      </c>
      <c r="I76" s="1"/>
      <c r="J76" s="1"/>
      <c r="K76" s="1"/>
      <c r="L76" s="1">
        <f t="shared" si="13"/>
        <v>0</v>
      </c>
      <c r="M76" s="1">
        <f t="shared" si="10"/>
        <v>0</v>
      </c>
      <c r="N76" s="1"/>
      <c r="O76" s="1">
        <f t="shared" si="14"/>
        <v>0</v>
      </c>
    </row>
    <row r="77" spans="1:15" ht="15.75" x14ac:dyDescent="0.25">
      <c r="A77" s="1"/>
      <c r="B77" s="1"/>
      <c r="C77" s="1"/>
      <c r="D77" s="1"/>
      <c r="E77" s="3" t="e">
        <f t="shared" si="11"/>
        <v>#DIV/0!</v>
      </c>
      <c r="F77" s="1"/>
      <c r="G77" s="1"/>
      <c r="H77" s="1">
        <f t="shared" si="12"/>
        <v>0</v>
      </c>
      <c r="I77" s="1"/>
      <c r="J77" s="1"/>
      <c r="K77" s="1"/>
      <c r="L77" s="1">
        <f t="shared" si="13"/>
        <v>0</v>
      </c>
      <c r="M77" s="1">
        <f t="shared" si="10"/>
        <v>0</v>
      </c>
      <c r="N77" s="1"/>
      <c r="O77" s="1">
        <f t="shared" si="14"/>
        <v>0</v>
      </c>
    </row>
    <row r="78" spans="1:15" ht="15.75" x14ac:dyDescent="0.25">
      <c r="A78" s="1"/>
      <c r="B78" s="1"/>
      <c r="C78" s="1"/>
      <c r="D78" s="1"/>
      <c r="E78" s="3" t="e">
        <f t="shared" si="11"/>
        <v>#DIV/0!</v>
      </c>
      <c r="F78" s="1"/>
      <c r="G78" s="1"/>
      <c r="H78" s="1">
        <f t="shared" si="12"/>
        <v>0</v>
      </c>
      <c r="I78" s="1"/>
      <c r="J78" s="1"/>
      <c r="K78" s="1"/>
      <c r="L78" s="1">
        <f t="shared" si="13"/>
        <v>0</v>
      </c>
      <c r="M78" s="1">
        <f t="shared" si="10"/>
        <v>0</v>
      </c>
      <c r="N78" s="1"/>
      <c r="O78" s="1">
        <f t="shared" si="14"/>
        <v>0</v>
      </c>
    </row>
    <row r="79" spans="1:15" ht="15.75" x14ac:dyDescent="0.25">
      <c r="A79" s="1"/>
      <c r="B79" s="1"/>
      <c r="C79" s="1"/>
      <c r="D79" s="1"/>
      <c r="E79" s="3" t="e">
        <f t="shared" si="11"/>
        <v>#DIV/0!</v>
      </c>
      <c r="F79" s="1"/>
      <c r="G79" s="1"/>
      <c r="H79" s="1">
        <f t="shared" si="12"/>
        <v>0</v>
      </c>
      <c r="I79" s="1"/>
      <c r="J79" s="1"/>
      <c r="K79" s="1"/>
      <c r="L79" s="1">
        <f t="shared" si="13"/>
        <v>0</v>
      </c>
      <c r="M79" s="1">
        <f t="shared" si="10"/>
        <v>0</v>
      </c>
      <c r="N79" s="1"/>
      <c r="O79" s="1">
        <f t="shared" si="14"/>
        <v>0</v>
      </c>
    </row>
    <row r="80" spans="1:15" ht="15.75" x14ac:dyDescent="0.25">
      <c r="A80" s="1"/>
      <c r="B80" s="1"/>
      <c r="C80" s="1"/>
      <c r="D80" s="1"/>
      <c r="E80" s="3" t="e">
        <f t="shared" si="11"/>
        <v>#DIV/0!</v>
      </c>
      <c r="F80" s="1"/>
      <c r="G80" s="1"/>
      <c r="H80" s="1">
        <f t="shared" si="12"/>
        <v>0</v>
      </c>
      <c r="I80" s="1"/>
      <c r="J80" s="1"/>
      <c r="K80" s="1"/>
      <c r="L80" s="1">
        <f t="shared" si="13"/>
        <v>0</v>
      </c>
      <c r="M80" s="1">
        <f t="shared" si="10"/>
        <v>0</v>
      </c>
      <c r="N80" s="1"/>
      <c r="O80" s="1">
        <f t="shared" si="14"/>
        <v>0</v>
      </c>
    </row>
    <row r="81" spans="1:15" ht="15.75" x14ac:dyDescent="0.25">
      <c r="A81" s="1"/>
      <c r="B81" s="1"/>
      <c r="C81" s="1"/>
      <c r="D81" s="1"/>
      <c r="E81" s="3" t="e">
        <f t="shared" si="11"/>
        <v>#DIV/0!</v>
      </c>
      <c r="F81" s="1"/>
      <c r="G81" s="1"/>
      <c r="H81" s="1">
        <f t="shared" si="12"/>
        <v>0</v>
      </c>
      <c r="I81" s="1"/>
      <c r="J81" s="1"/>
      <c r="K81" s="1"/>
      <c r="L81" s="1">
        <f t="shared" si="13"/>
        <v>0</v>
      </c>
      <c r="M81" s="1">
        <f t="shared" si="10"/>
        <v>0</v>
      </c>
      <c r="N81" s="1"/>
      <c r="O81" s="1">
        <f t="shared" si="14"/>
        <v>0</v>
      </c>
    </row>
    <row r="82" spans="1:15" ht="15.75" x14ac:dyDescent="0.25">
      <c r="A82" s="1"/>
      <c r="B82" s="1"/>
      <c r="C82" s="1"/>
      <c r="D82" s="1"/>
      <c r="E82" s="3" t="e">
        <f t="shared" si="11"/>
        <v>#DIV/0!</v>
      </c>
      <c r="F82" s="1"/>
      <c r="G82" s="1"/>
      <c r="H82" s="1">
        <f t="shared" si="12"/>
        <v>0</v>
      </c>
      <c r="I82" s="1"/>
      <c r="J82" s="1"/>
      <c r="K82" s="1"/>
      <c r="L82" s="1">
        <f t="shared" si="13"/>
        <v>0</v>
      </c>
      <c r="M82" s="1">
        <f t="shared" si="10"/>
        <v>0</v>
      </c>
      <c r="N82" s="1"/>
      <c r="O82" s="1">
        <f t="shared" si="14"/>
        <v>0</v>
      </c>
    </row>
    <row r="83" spans="1:15" ht="15.75" x14ac:dyDescent="0.25">
      <c r="A83" s="1"/>
      <c r="B83" s="1"/>
      <c r="C83" s="1"/>
      <c r="D83" s="1"/>
      <c r="E83" s="3" t="e">
        <f t="shared" si="11"/>
        <v>#DIV/0!</v>
      </c>
      <c r="F83" s="1"/>
      <c r="G83" s="1"/>
      <c r="H83" s="1"/>
      <c r="I83" s="1"/>
      <c r="J83" s="1"/>
      <c r="K83" s="1"/>
      <c r="L83" s="1">
        <f t="shared" si="13"/>
        <v>0</v>
      </c>
      <c r="M83" s="1">
        <f t="shared" si="10"/>
        <v>0</v>
      </c>
      <c r="N83" s="1"/>
      <c r="O83" s="1">
        <f t="shared" si="14"/>
        <v>0</v>
      </c>
    </row>
    <row r="84" spans="1:15" ht="15.75" x14ac:dyDescent="0.25">
      <c r="A84" s="1"/>
      <c r="B84" s="1"/>
      <c r="C84" s="1"/>
      <c r="D84" s="1"/>
      <c r="E84" s="3" t="e">
        <f t="shared" si="11"/>
        <v>#DIV/0!</v>
      </c>
      <c r="F84" s="1"/>
      <c r="G84" s="1"/>
      <c r="H84" s="1">
        <f t="shared" ref="H84:H104" si="15">F84-G84</f>
        <v>0</v>
      </c>
      <c r="I84" s="1"/>
      <c r="J84" s="1"/>
      <c r="K84" s="1"/>
      <c r="L84" s="1">
        <f t="shared" si="13"/>
        <v>0</v>
      </c>
      <c r="M84" s="1">
        <f t="shared" si="10"/>
        <v>0</v>
      </c>
      <c r="N84" s="1"/>
      <c r="O84" s="1">
        <f t="shared" si="14"/>
        <v>0</v>
      </c>
    </row>
    <row r="85" spans="1:15" ht="15.75" x14ac:dyDescent="0.25">
      <c r="A85" s="1"/>
      <c r="B85" s="1"/>
      <c r="C85" s="1"/>
      <c r="D85" s="1"/>
      <c r="E85" s="3" t="e">
        <f t="shared" si="11"/>
        <v>#DIV/0!</v>
      </c>
      <c r="F85" s="1"/>
      <c r="G85" s="1"/>
      <c r="H85" s="1">
        <f t="shared" si="15"/>
        <v>0</v>
      </c>
      <c r="I85" s="1"/>
      <c r="J85" s="1"/>
      <c r="K85" s="1"/>
      <c r="L85" s="1">
        <f t="shared" si="13"/>
        <v>0</v>
      </c>
      <c r="M85" s="1">
        <f t="shared" ref="M85:M104" si="16">D85*5</f>
        <v>0</v>
      </c>
      <c r="N85" s="1"/>
      <c r="O85" s="1">
        <f t="shared" si="14"/>
        <v>0</v>
      </c>
    </row>
    <row r="86" spans="1:15" ht="15.75" x14ac:dyDescent="0.25">
      <c r="A86" s="1"/>
      <c r="B86" s="1"/>
      <c r="C86" s="1"/>
      <c r="D86" s="1"/>
      <c r="E86" s="3" t="e">
        <f t="shared" si="11"/>
        <v>#DIV/0!</v>
      </c>
      <c r="F86" s="1"/>
      <c r="G86" s="1"/>
      <c r="H86" s="1">
        <f t="shared" si="15"/>
        <v>0</v>
      </c>
      <c r="I86" s="1"/>
      <c r="J86" s="1"/>
      <c r="K86" s="1"/>
      <c r="L86" s="1">
        <f t="shared" si="13"/>
        <v>0</v>
      </c>
      <c r="M86" s="1">
        <f t="shared" si="16"/>
        <v>0</v>
      </c>
      <c r="N86" s="1"/>
      <c r="O86" s="1">
        <f t="shared" si="14"/>
        <v>0</v>
      </c>
    </row>
    <row r="87" spans="1:15" ht="15.75" x14ac:dyDescent="0.25">
      <c r="A87" s="1"/>
      <c r="B87" s="1"/>
      <c r="C87" s="1"/>
      <c r="D87" s="1"/>
      <c r="E87" s="3" t="e">
        <f t="shared" si="11"/>
        <v>#DIV/0!</v>
      </c>
      <c r="F87" s="1"/>
      <c r="G87" s="1"/>
      <c r="H87" s="1">
        <f t="shared" si="15"/>
        <v>0</v>
      </c>
      <c r="I87" s="1"/>
      <c r="J87" s="1"/>
      <c r="K87" s="1"/>
      <c r="L87" s="1">
        <f t="shared" si="13"/>
        <v>0</v>
      </c>
      <c r="M87" s="1">
        <f t="shared" si="16"/>
        <v>0</v>
      </c>
      <c r="N87" s="1"/>
      <c r="O87" s="1">
        <f t="shared" si="14"/>
        <v>0</v>
      </c>
    </row>
    <row r="88" spans="1:15" ht="15.75" x14ac:dyDescent="0.25">
      <c r="A88" s="1"/>
      <c r="B88" s="1"/>
      <c r="C88" s="1"/>
      <c r="D88" s="1"/>
      <c r="E88" s="3" t="e">
        <f t="shared" si="11"/>
        <v>#DIV/0!</v>
      </c>
      <c r="F88" s="1"/>
      <c r="G88" s="1"/>
      <c r="H88" s="1">
        <f t="shared" si="15"/>
        <v>0</v>
      </c>
      <c r="I88" s="1"/>
      <c r="J88" s="1"/>
      <c r="K88" s="1"/>
      <c r="L88" s="1">
        <f t="shared" si="13"/>
        <v>0</v>
      </c>
      <c r="M88" s="1">
        <f t="shared" si="16"/>
        <v>0</v>
      </c>
      <c r="N88" s="1"/>
      <c r="O88" s="1">
        <f t="shared" si="14"/>
        <v>0</v>
      </c>
    </row>
    <row r="89" spans="1:15" ht="15.75" x14ac:dyDescent="0.25">
      <c r="A89" s="1"/>
      <c r="B89" s="1"/>
      <c r="C89" s="1"/>
      <c r="D89" s="1"/>
      <c r="E89" s="3" t="e">
        <f t="shared" si="11"/>
        <v>#DIV/0!</v>
      </c>
      <c r="F89" s="1"/>
      <c r="G89" s="1"/>
      <c r="H89" s="1">
        <f t="shared" si="15"/>
        <v>0</v>
      </c>
      <c r="I89" s="1"/>
      <c r="J89" s="1"/>
      <c r="K89" s="1"/>
      <c r="L89" s="1">
        <f t="shared" si="13"/>
        <v>0</v>
      </c>
      <c r="M89" s="1">
        <f t="shared" si="16"/>
        <v>0</v>
      </c>
      <c r="N89" s="1"/>
      <c r="O89" s="1">
        <f t="shared" si="14"/>
        <v>0</v>
      </c>
    </row>
    <row r="90" spans="1:15" ht="15.75" x14ac:dyDescent="0.25">
      <c r="A90" s="1"/>
      <c r="B90" s="1"/>
      <c r="C90" s="1"/>
      <c r="D90" s="1"/>
      <c r="E90" s="3" t="e">
        <f t="shared" si="11"/>
        <v>#DIV/0!</v>
      </c>
      <c r="F90" s="1"/>
      <c r="G90" s="1"/>
      <c r="H90" s="1">
        <f t="shared" si="15"/>
        <v>0</v>
      </c>
      <c r="I90" s="1"/>
      <c r="J90" s="1"/>
      <c r="K90" s="1"/>
      <c r="L90" s="1">
        <f t="shared" si="13"/>
        <v>0</v>
      </c>
      <c r="M90" s="1">
        <f t="shared" si="16"/>
        <v>0</v>
      </c>
      <c r="N90" s="1"/>
      <c r="O90" s="1">
        <f t="shared" si="14"/>
        <v>0</v>
      </c>
    </row>
    <row r="91" spans="1:15" ht="15.75" x14ac:dyDescent="0.25">
      <c r="A91" s="1"/>
      <c r="B91" s="1"/>
      <c r="C91" s="1"/>
      <c r="D91" s="1"/>
      <c r="E91" s="3" t="e">
        <f t="shared" si="11"/>
        <v>#DIV/0!</v>
      </c>
      <c r="F91" s="1"/>
      <c r="G91" s="1"/>
      <c r="H91" s="1">
        <f t="shared" si="15"/>
        <v>0</v>
      </c>
      <c r="I91" s="1"/>
      <c r="J91" s="1"/>
      <c r="K91" s="1"/>
      <c r="L91" s="1">
        <f t="shared" si="13"/>
        <v>0</v>
      </c>
      <c r="M91" s="1">
        <f t="shared" si="16"/>
        <v>0</v>
      </c>
      <c r="N91" s="1"/>
      <c r="O91" s="1">
        <f t="shared" si="14"/>
        <v>0</v>
      </c>
    </row>
    <row r="92" spans="1:15" ht="15.75" x14ac:dyDescent="0.25">
      <c r="A92" s="1"/>
      <c r="B92" s="1"/>
      <c r="C92" s="1"/>
      <c r="D92" s="1"/>
      <c r="E92" s="3" t="e">
        <f t="shared" si="11"/>
        <v>#DIV/0!</v>
      </c>
      <c r="F92" s="1"/>
      <c r="G92" s="1"/>
      <c r="H92" s="1">
        <f t="shared" si="15"/>
        <v>0</v>
      </c>
      <c r="I92" s="1"/>
      <c r="J92" s="1"/>
      <c r="K92" s="1"/>
      <c r="L92" s="1">
        <f t="shared" si="13"/>
        <v>0</v>
      </c>
      <c r="M92" s="1">
        <f t="shared" si="16"/>
        <v>0</v>
      </c>
      <c r="N92" s="1"/>
      <c r="O92" s="1">
        <f t="shared" si="14"/>
        <v>0</v>
      </c>
    </row>
    <row r="93" spans="1:15" ht="15.75" x14ac:dyDescent="0.25">
      <c r="A93" s="1"/>
      <c r="B93" s="1"/>
      <c r="C93" s="1"/>
      <c r="D93" s="1"/>
      <c r="E93" s="3" t="e">
        <f t="shared" si="11"/>
        <v>#DIV/0!</v>
      </c>
      <c r="F93" s="1"/>
      <c r="G93" s="1"/>
      <c r="H93" s="1">
        <f t="shared" si="15"/>
        <v>0</v>
      </c>
      <c r="I93" s="1"/>
      <c r="J93" s="1"/>
      <c r="K93" s="1"/>
      <c r="L93" s="1">
        <f t="shared" si="13"/>
        <v>0</v>
      </c>
      <c r="M93" s="1">
        <f t="shared" si="16"/>
        <v>0</v>
      </c>
      <c r="N93" s="1"/>
      <c r="O93" s="1">
        <f t="shared" si="14"/>
        <v>0</v>
      </c>
    </row>
    <row r="94" spans="1:15" ht="15.75" x14ac:dyDescent="0.25">
      <c r="A94" s="1"/>
      <c r="B94" s="1"/>
      <c r="C94" s="1"/>
      <c r="D94" s="1"/>
      <c r="E94" s="3" t="e">
        <f t="shared" si="11"/>
        <v>#DIV/0!</v>
      </c>
      <c r="F94" s="1"/>
      <c r="G94" s="1"/>
      <c r="H94" s="1">
        <f t="shared" si="15"/>
        <v>0</v>
      </c>
      <c r="I94" s="1"/>
      <c r="J94" s="1"/>
      <c r="K94" s="1"/>
      <c r="L94" s="1">
        <f t="shared" si="13"/>
        <v>0</v>
      </c>
      <c r="M94" s="1">
        <f t="shared" si="16"/>
        <v>0</v>
      </c>
      <c r="N94" s="1"/>
      <c r="O94" s="1">
        <f t="shared" si="14"/>
        <v>0</v>
      </c>
    </row>
    <row r="95" spans="1:15" ht="15.75" x14ac:dyDescent="0.25">
      <c r="A95" s="1"/>
      <c r="B95" s="1"/>
      <c r="C95" s="1"/>
      <c r="D95" s="1"/>
      <c r="E95" s="3" t="e">
        <f t="shared" si="11"/>
        <v>#DIV/0!</v>
      </c>
      <c r="F95" s="1"/>
      <c r="G95" s="1"/>
      <c r="H95" s="1">
        <f t="shared" si="15"/>
        <v>0</v>
      </c>
      <c r="I95" s="1"/>
      <c r="J95" s="1"/>
      <c r="K95" s="1"/>
      <c r="L95" s="1">
        <f t="shared" si="13"/>
        <v>0</v>
      </c>
      <c r="M95" s="1">
        <f t="shared" si="16"/>
        <v>0</v>
      </c>
      <c r="N95" s="1"/>
      <c r="O95" s="1">
        <f t="shared" si="14"/>
        <v>0</v>
      </c>
    </row>
    <row r="96" spans="1:15" ht="15.75" x14ac:dyDescent="0.25">
      <c r="A96" s="1"/>
      <c r="B96" s="1"/>
      <c r="C96" s="1"/>
      <c r="D96" s="1"/>
      <c r="E96" s="3" t="e">
        <f t="shared" si="11"/>
        <v>#DIV/0!</v>
      </c>
      <c r="F96" s="1"/>
      <c r="G96" s="1"/>
      <c r="H96" s="1">
        <f t="shared" si="15"/>
        <v>0</v>
      </c>
      <c r="I96" s="1"/>
      <c r="J96" s="1"/>
      <c r="K96" s="1"/>
      <c r="L96" s="1">
        <f t="shared" si="13"/>
        <v>0</v>
      </c>
      <c r="M96" s="1">
        <f t="shared" si="16"/>
        <v>0</v>
      </c>
      <c r="N96" s="1"/>
      <c r="O96" s="1">
        <f t="shared" si="14"/>
        <v>0</v>
      </c>
    </row>
    <row r="97" spans="1:15" ht="15.75" x14ac:dyDescent="0.25">
      <c r="A97" s="1"/>
      <c r="B97" s="1"/>
      <c r="C97" s="1"/>
      <c r="D97" s="1"/>
      <c r="E97" s="3" t="e">
        <f t="shared" si="11"/>
        <v>#DIV/0!</v>
      </c>
      <c r="F97" s="1"/>
      <c r="G97" s="1"/>
      <c r="H97" s="1">
        <f t="shared" si="15"/>
        <v>0</v>
      </c>
      <c r="I97" s="1"/>
      <c r="J97" s="1"/>
      <c r="K97" s="1"/>
      <c r="L97" s="1">
        <f t="shared" si="13"/>
        <v>0</v>
      </c>
      <c r="M97" s="1">
        <f t="shared" si="16"/>
        <v>0</v>
      </c>
      <c r="N97" s="1"/>
      <c r="O97" s="1">
        <f t="shared" si="14"/>
        <v>0</v>
      </c>
    </row>
    <row r="98" spans="1:15" ht="15.75" x14ac:dyDescent="0.25">
      <c r="A98" s="1"/>
      <c r="B98" s="1"/>
      <c r="C98" s="1"/>
      <c r="D98" s="1"/>
      <c r="E98" s="3" t="e">
        <f t="shared" si="11"/>
        <v>#DIV/0!</v>
      </c>
      <c r="F98" s="1"/>
      <c r="G98" s="1"/>
      <c r="H98" s="1">
        <f t="shared" si="15"/>
        <v>0</v>
      </c>
      <c r="I98" s="1"/>
      <c r="J98" s="1"/>
      <c r="K98" s="1"/>
      <c r="L98" s="1">
        <f t="shared" si="13"/>
        <v>0</v>
      </c>
      <c r="M98" s="1">
        <f t="shared" si="16"/>
        <v>0</v>
      </c>
      <c r="N98" s="1"/>
      <c r="O98" s="1">
        <f t="shared" si="14"/>
        <v>0</v>
      </c>
    </row>
    <row r="99" spans="1:15" ht="15.75" x14ac:dyDescent="0.25">
      <c r="A99" s="1"/>
      <c r="B99" s="1"/>
      <c r="C99" s="1"/>
      <c r="D99" s="1"/>
      <c r="E99" s="3" t="e">
        <f t="shared" ref="E99:E130" si="17">B99/(B99+C99+D99)</f>
        <v>#DIV/0!</v>
      </c>
      <c r="F99" s="1"/>
      <c r="G99" s="1"/>
      <c r="H99" s="1">
        <f t="shared" si="15"/>
        <v>0</v>
      </c>
      <c r="I99" s="1"/>
      <c r="J99" s="1"/>
      <c r="K99" s="1"/>
      <c r="L99" s="1">
        <f t="shared" ref="L99:L104" si="18">B99*10</f>
        <v>0</v>
      </c>
      <c r="M99" s="1">
        <f t="shared" si="16"/>
        <v>0</v>
      </c>
      <c r="N99" s="1"/>
      <c r="O99" s="1">
        <f t="shared" ref="O99:O130" si="19">SUM(I99:N99)</f>
        <v>0</v>
      </c>
    </row>
    <row r="100" spans="1:15" ht="15.75" x14ac:dyDescent="0.25">
      <c r="A100" s="1"/>
      <c r="B100" s="1"/>
      <c r="C100" s="1"/>
      <c r="D100" s="1"/>
      <c r="E100" s="3" t="e">
        <f t="shared" si="17"/>
        <v>#DIV/0!</v>
      </c>
      <c r="F100" s="1"/>
      <c r="G100" s="1"/>
      <c r="H100" s="1">
        <f t="shared" si="15"/>
        <v>0</v>
      </c>
      <c r="I100" s="1"/>
      <c r="J100" s="1"/>
      <c r="K100" s="1"/>
      <c r="L100" s="1">
        <f t="shared" si="18"/>
        <v>0</v>
      </c>
      <c r="M100" s="1">
        <f t="shared" si="16"/>
        <v>0</v>
      </c>
      <c r="N100" s="1"/>
      <c r="O100" s="1">
        <f t="shared" si="19"/>
        <v>0</v>
      </c>
    </row>
    <row r="101" spans="1:15" ht="15.75" x14ac:dyDescent="0.25">
      <c r="A101" s="1"/>
      <c r="B101" s="1"/>
      <c r="C101" s="1"/>
      <c r="D101" s="1"/>
      <c r="E101" s="3" t="e">
        <f t="shared" si="17"/>
        <v>#DIV/0!</v>
      </c>
      <c r="F101" s="1"/>
      <c r="G101" s="1"/>
      <c r="H101" s="1">
        <f t="shared" si="15"/>
        <v>0</v>
      </c>
      <c r="I101" s="1"/>
      <c r="J101" s="1"/>
      <c r="K101" s="1"/>
      <c r="L101" s="1">
        <f t="shared" si="18"/>
        <v>0</v>
      </c>
      <c r="M101" s="1">
        <f t="shared" si="16"/>
        <v>0</v>
      </c>
      <c r="N101" s="1"/>
      <c r="O101" s="1">
        <f t="shared" si="19"/>
        <v>0</v>
      </c>
    </row>
    <row r="102" spans="1:15" ht="15.75" x14ac:dyDescent="0.25">
      <c r="A102" s="1"/>
      <c r="B102" s="1"/>
      <c r="C102" s="1"/>
      <c r="D102" s="1"/>
      <c r="E102" s="3" t="e">
        <f t="shared" si="17"/>
        <v>#DIV/0!</v>
      </c>
      <c r="F102" s="1"/>
      <c r="G102" s="1"/>
      <c r="H102" s="1">
        <f t="shared" si="15"/>
        <v>0</v>
      </c>
      <c r="I102" s="1"/>
      <c r="J102" s="1"/>
      <c r="K102" s="1"/>
      <c r="L102" s="1">
        <f t="shared" si="18"/>
        <v>0</v>
      </c>
      <c r="M102" s="1">
        <f t="shared" si="16"/>
        <v>0</v>
      </c>
      <c r="N102" s="1"/>
      <c r="O102" s="1">
        <f t="shared" si="19"/>
        <v>0</v>
      </c>
    </row>
    <row r="103" spans="1:15" ht="15.75" x14ac:dyDescent="0.25">
      <c r="A103" s="1"/>
      <c r="B103" s="1"/>
      <c r="C103" s="1"/>
      <c r="D103" s="1"/>
      <c r="E103" s="3" t="e">
        <f t="shared" si="17"/>
        <v>#DIV/0!</v>
      </c>
      <c r="F103" s="1"/>
      <c r="G103" s="1"/>
      <c r="H103" s="1">
        <f t="shared" si="15"/>
        <v>0</v>
      </c>
      <c r="I103" s="1"/>
      <c r="J103" s="1"/>
      <c r="K103" s="1"/>
      <c r="L103" s="1">
        <f t="shared" si="18"/>
        <v>0</v>
      </c>
      <c r="M103" s="1">
        <f t="shared" si="16"/>
        <v>0</v>
      </c>
      <c r="N103" s="1"/>
      <c r="O103" s="1">
        <f t="shared" si="19"/>
        <v>0</v>
      </c>
    </row>
    <row r="104" spans="1:15" ht="15.75" x14ac:dyDescent="0.25">
      <c r="A104" s="1"/>
      <c r="B104" s="1"/>
      <c r="C104" s="1"/>
      <c r="D104" s="1"/>
      <c r="E104" s="3" t="e">
        <f t="shared" si="17"/>
        <v>#DIV/0!</v>
      </c>
      <c r="F104" s="1"/>
      <c r="G104" s="1"/>
      <c r="H104" s="1">
        <f t="shared" si="15"/>
        <v>0</v>
      </c>
      <c r="I104" s="1"/>
      <c r="J104" s="1"/>
      <c r="K104" s="1"/>
      <c r="L104" s="1">
        <f t="shared" si="18"/>
        <v>0</v>
      </c>
      <c r="M104" s="1">
        <f t="shared" si="16"/>
        <v>0</v>
      </c>
      <c r="N104" s="1"/>
      <c r="O104" s="1">
        <f t="shared" si="19"/>
        <v>0</v>
      </c>
    </row>
    <row r="105" spans="1:15" ht="15.75" x14ac:dyDescent="0.25">
      <c r="A105" s="1"/>
      <c r="B105" s="1"/>
      <c r="C105" s="1"/>
      <c r="D105" s="1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x14ac:dyDescent="0.25">
      <c r="A106" s="1"/>
      <c r="B106" s="1"/>
      <c r="C106" s="1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x14ac:dyDescent="0.25">
      <c r="A107" s="1"/>
      <c r="B107" s="1"/>
      <c r="C107" s="1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x14ac:dyDescent="0.25">
      <c r="A108" s="1"/>
      <c r="B108" s="1"/>
      <c r="C108" s="1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x14ac:dyDescent="0.25">
      <c r="A109" s="1"/>
      <c r="B109" s="1"/>
      <c r="C109" s="1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x14ac:dyDescent="0.25">
      <c r="A110" s="1"/>
      <c r="B110" s="1"/>
      <c r="C110" s="1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x14ac:dyDescent="0.25">
      <c r="A111" s="1"/>
      <c r="B111" s="1"/>
      <c r="C111" s="1"/>
      <c r="D111" s="1"/>
      <c r="E111" s="3" t="e">
        <f t="shared" ref="E111:E165" si="20">(B111)/(B111+C111+D111)</f>
        <v>#DIV/0!</v>
      </c>
      <c r="F111" s="1"/>
      <c r="G111" s="1"/>
      <c r="H111" s="1">
        <f t="shared" ref="H111:H166" si="21">F111-G111</f>
        <v>0</v>
      </c>
      <c r="I111" s="1"/>
      <c r="J111" s="1"/>
      <c r="K111" s="1"/>
      <c r="L111" s="1">
        <f t="shared" ref="L111:L166" si="22">B111*10</f>
        <v>0</v>
      </c>
      <c r="M111" s="1">
        <f t="shared" ref="M111:M165" si="23">D111*5</f>
        <v>0</v>
      </c>
      <c r="N111" s="1"/>
      <c r="O111" s="1">
        <f t="shared" ref="O111:O165" si="24">SUM(I111:N111)</f>
        <v>0</v>
      </c>
    </row>
    <row r="112" spans="1:15" ht="15.75" x14ac:dyDescent="0.25">
      <c r="A112" s="1"/>
      <c r="B112" s="1"/>
      <c r="C112" s="1"/>
      <c r="D112" s="1"/>
      <c r="E112" s="3" t="e">
        <f t="shared" si="20"/>
        <v>#DIV/0!</v>
      </c>
      <c r="F112" s="1"/>
      <c r="G112" s="1"/>
      <c r="H112" s="1">
        <f t="shared" si="21"/>
        <v>0</v>
      </c>
      <c r="I112" s="1"/>
      <c r="J112" s="1"/>
      <c r="K112" s="1"/>
      <c r="L112" s="1">
        <f t="shared" si="22"/>
        <v>0</v>
      </c>
      <c r="M112" s="1">
        <f t="shared" si="23"/>
        <v>0</v>
      </c>
      <c r="N112" s="1"/>
      <c r="O112" s="1">
        <f t="shared" si="24"/>
        <v>0</v>
      </c>
    </row>
    <row r="113" spans="1:15" ht="15.75" x14ac:dyDescent="0.25">
      <c r="A113" s="1"/>
      <c r="B113" s="1"/>
      <c r="C113" s="1"/>
      <c r="D113" s="1"/>
      <c r="E113" s="3" t="e">
        <f t="shared" si="20"/>
        <v>#DIV/0!</v>
      </c>
      <c r="F113" s="1"/>
      <c r="G113" s="1"/>
      <c r="H113" s="1">
        <f t="shared" si="21"/>
        <v>0</v>
      </c>
      <c r="I113" s="1"/>
      <c r="J113" s="1"/>
      <c r="K113" s="1"/>
      <c r="L113" s="1">
        <f t="shared" si="22"/>
        <v>0</v>
      </c>
      <c r="M113" s="1">
        <f t="shared" si="23"/>
        <v>0</v>
      </c>
      <c r="N113" s="1"/>
      <c r="O113" s="1">
        <f t="shared" si="24"/>
        <v>0</v>
      </c>
    </row>
    <row r="114" spans="1:15" ht="15.75" x14ac:dyDescent="0.25">
      <c r="A114" s="1"/>
      <c r="B114" s="1"/>
      <c r="C114" s="1"/>
      <c r="D114" s="1"/>
      <c r="E114" s="3" t="e">
        <f t="shared" si="20"/>
        <v>#DIV/0!</v>
      </c>
      <c r="F114" s="1"/>
      <c r="G114" s="1"/>
      <c r="H114" s="1">
        <f t="shared" si="21"/>
        <v>0</v>
      </c>
      <c r="I114" s="1"/>
      <c r="J114" s="1"/>
      <c r="K114" s="1"/>
      <c r="L114" s="1">
        <f t="shared" si="22"/>
        <v>0</v>
      </c>
      <c r="M114" s="1">
        <f t="shared" si="23"/>
        <v>0</v>
      </c>
      <c r="N114" s="1"/>
      <c r="O114" s="1">
        <f t="shared" si="24"/>
        <v>0</v>
      </c>
    </row>
    <row r="115" spans="1:15" ht="15.75" x14ac:dyDescent="0.25">
      <c r="A115" s="1"/>
      <c r="B115" s="1"/>
      <c r="C115" s="1"/>
      <c r="D115" s="1"/>
      <c r="E115" s="3" t="e">
        <f t="shared" si="20"/>
        <v>#DIV/0!</v>
      </c>
      <c r="F115" s="1"/>
      <c r="G115" s="1"/>
      <c r="H115" s="1">
        <f t="shared" si="21"/>
        <v>0</v>
      </c>
      <c r="I115" s="1"/>
      <c r="J115" s="1"/>
      <c r="K115" s="1"/>
      <c r="L115" s="1">
        <f t="shared" si="22"/>
        <v>0</v>
      </c>
      <c r="M115" s="1">
        <f t="shared" si="23"/>
        <v>0</v>
      </c>
      <c r="N115" s="1"/>
      <c r="O115" s="1">
        <f t="shared" si="24"/>
        <v>0</v>
      </c>
    </row>
    <row r="116" spans="1:15" ht="15.75" x14ac:dyDescent="0.25">
      <c r="A116" s="1"/>
      <c r="B116" s="1"/>
      <c r="C116" s="1"/>
      <c r="D116" s="1"/>
      <c r="E116" s="3" t="e">
        <f t="shared" si="20"/>
        <v>#DIV/0!</v>
      </c>
      <c r="F116" s="1"/>
      <c r="G116" s="1"/>
      <c r="H116" s="1">
        <f t="shared" si="21"/>
        <v>0</v>
      </c>
      <c r="I116" s="1"/>
      <c r="J116" s="1"/>
      <c r="K116" s="1"/>
      <c r="L116" s="1">
        <f t="shared" si="22"/>
        <v>0</v>
      </c>
      <c r="M116" s="1">
        <f t="shared" si="23"/>
        <v>0</v>
      </c>
      <c r="N116" s="1"/>
      <c r="O116" s="1">
        <f t="shared" si="24"/>
        <v>0</v>
      </c>
    </row>
    <row r="117" spans="1:15" ht="15.75" x14ac:dyDescent="0.25">
      <c r="A117" s="1"/>
      <c r="B117" s="1"/>
      <c r="C117" s="1"/>
      <c r="D117" s="1"/>
      <c r="E117" s="3" t="e">
        <f t="shared" si="20"/>
        <v>#DIV/0!</v>
      </c>
      <c r="F117" s="1"/>
      <c r="G117" s="1"/>
      <c r="H117" s="1">
        <f t="shared" si="21"/>
        <v>0</v>
      </c>
      <c r="I117" s="1"/>
      <c r="J117" s="1"/>
      <c r="K117" s="1"/>
      <c r="L117" s="1">
        <f t="shared" si="22"/>
        <v>0</v>
      </c>
      <c r="M117" s="1">
        <f t="shared" si="23"/>
        <v>0</v>
      </c>
      <c r="N117" s="1"/>
      <c r="O117" s="1">
        <f t="shared" si="24"/>
        <v>0</v>
      </c>
    </row>
    <row r="118" spans="1:15" ht="15.75" x14ac:dyDescent="0.25">
      <c r="A118" s="1"/>
      <c r="B118" s="1"/>
      <c r="C118" s="1"/>
      <c r="D118" s="1"/>
      <c r="E118" s="3" t="e">
        <f t="shared" si="20"/>
        <v>#DIV/0!</v>
      </c>
      <c r="F118" s="1"/>
      <c r="G118" s="1"/>
      <c r="H118" s="1">
        <f t="shared" si="21"/>
        <v>0</v>
      </c>
      <c r="I118" s="1"/>
      <c r="J118" s="1"/>
      <c r="K118" s="1"/>
      <c r="L118" s="1">
        <f t="shared" si="22"/>
        <v>0</v>
      </c>
      <c r="M118" s="1">
        <f t="shared" si="23"/>
        <v>0</v>
      </c>
      <c r="N118" s="1"/>
      <c r="O118" s="1">
        <f t="shared" si="24"/>
        <v>0</v>
      </c>
    </row>
    <row r="119" spans="1:15" ht="15.75" x14ac:dyDescent="0.25">
      <c r="A119" s="1"/>
      <c r="B119" s="1"/>
      <c r="C119" s="1"/>
      <c r="D119" s="1"/>
      <c r="E119" s="3" t="e">
        <f t="shared" si="20"/>
        <v>#DIV/0!</v>
      </c>
      <c r="F119" s="1"/>
      <c r="G119" s="1"/>
      <c r="H119" s="1">
        <f t="shared" si="21"/>
        <v>0</v>
      </c>
      <c r="I119" s="1"/>
      <c r="J119" s="1"/>
      <c r="K119" s="1"/>
      <c r="L119" s="1">
        <f t="shared" si="22"/>
        <v>0</v>
      </c>
      <c r="M119" s="1">
        <f t="shared" si="23"/>
        <v>0</v>
      </c>
      <c r="N119" s="1"/>
      <c r="O119" s="1">
        <f t="shared" si="24"/>
        <v>0</v>
      </c>
    </row>
    <row r="120" spans="1:15" ht="15.75" x14ac:dyDescent="0.25">
      <c r="A120" s="1"/>
      <c r="B120" s="1"/>
      <c r="C120" s="1"/>
      <c r="D120" s="1"/>
      <c r="E120" s="3" t="e">
        <f t="shared" si="20"/>
        <v>#DIV/0!</v>
      </c>
      <c r="F120" s="1"/>
      <c r="G120" s="1"/>
      <c r="H120" s="1">
        <f t="shared" si="21"/>
        <v>0</v>
      </c>
      <c r="I120" s="1"/>
      <c r="J120" s="1"/>
      <c r="K120" s="1"/>
      <c r="L120" s="1">
        <f t="shared" si="22"/>
        <v>0</v>
      </c>
      <c r="M120" s="1">
        <f t="shared" si="23"/>
        <v>0</v>
      </c>
      <c r="N120" s="1"/>
      <c r="O120" s="1">
        <f t="shared" si="24"/>
        <v>0</v>
      </c>
    </row>
    <row r="121" spans="1:15" ht="15.75" x14ac:dyDescent="0.25">
      <c r="A121" s="1"/>
      <c r="B121" s="1"/>
      <c r="C121" s="1"/>
      <c r="D121" s="1"/>
      <c r="E121" s="3" t="e">
        <f t="shared" si="20"/>
        <v>#DIV/0!</v>
      </c>
      <c r="F121" s="1"/>
      <c r="G121" s="1"/>
      <c r="H121" s="1">
        <f t="shared" si="21"/>
        <v>0</v>
      </c>
      <c r="I121" s="1"/>
      <c r="J121" s="1"/>
      <c r="K121" s="1"/>
      <c r="L121" s="1">
        <f t="shared" si="22"/>
        <v>0</v>
      </c>
      <c r="M121" s="1">
        <f t="shared" si="23"/>
        <v>0</v>
      </c>
      <c r="N121" s="1"/>
      <c r="O121" s="1">
        <f t="shared" si="24"/>
        <v>0</v>
      </c>
    </row>
    <row r="122" spans="1:15" ht="15.75" x14ac:dyDescent="0.25">
      <c r="A122" s="1"/>
      <c r="B122" s="1"/>
      <c r="C122" s="1"/>
      <c r="D122" s="1"/>
      <c r="E122" s="3" t="e">
        <f t="shared" si="20"/>
        <v>#DIV/0!</v>
      </c>
      <c r="F122" s="1"/>
      <c r="G122" s="1"/>
      <c r="H122" s="1">
        <f t="shared" si="21"/>
        <v>0</v>
      </c>
      <c r="I122" s="1"/>
      <c r="J122" s="1"/>
      <c r="K122" s="1"/>
      <c r="L122" s="1">
        <f t="shared" si="22"/>
        <v>0</v>
      </c>
      <c r="M122" s="1">
        <f t="shared" si="23"/>
        <v>0</v>
      </c>
      <c r="N122" s="1"/>
      <c r="O122" s="1">
        <f t="shared" si="24"/>
        <v>0</v>
      </c>
    </row>
    <row r="123" spans="1:15" ht="15.75" x14ac:dyDescent="0.25">
      <c r="A123" s="1"/>
      <c r="B123" s="1"/>
      <c r="C123" s="1"/>
      <c r="D123" s="1"/>
      <c r="E123" s="3" t="e">
        <f t="shared" si="20"/>
        <v>#DIV/0!</v>
      </c>
      <c r="F123" s="1"/>
      <c r="G123" s="1"/>
      <c r="H123" s="1">
        <f t="shared" si="21"/>
        <v>0</v>
      </c>
      <c r="I123" s="1"/>
      <c r="J123" s="1"/>
      <c r="K123" s="1"/>
      <c r="L123" s="1">
        <f t="shared" si="22"/>
        <v>0</v>
      </c>
      <c r="M123" s="1">
        <f t="shared" si="23"/>
        <v>0</v>
      </c>
      <c r="N123" s="1"/>
      <c r="O123" s="1">
        <f t="shared" si="24"/>
        <v>0</v>
      </c>
    </row>
    <row r="124" spans="1:15" ht="15.75" x14ac:dyDescent="0.25">
      <c r="A124" s="1"/>
      <c r="B124" s="1"/>
      <c r="C124" s="1"/>
      <c r="D124" s="1"/>
      <c r="E124" s="3" t="e">
        <f t="shared" si="20"/>
        <v>#DIV/0!</v>
      </c>
      <c r="F124" s="1"/>
      <c r="G124" s="1"/>
      <c r="H124" s="1">
        <f t="shared" si="21"/>
        <v>0</v>
      </c>
      <c r="I124" s="1"/>
      <c r="J124" s="1"/>
      <c r="K124" s="1"/>
      <c r="L124" s="1">
        <f t="shared" si="22"/>
        <v>0</v>
      </c>
      <c r="M124" s="1">
        <f t="shared" si="23"/>
        <v>0</v>
      </c>
      <c r="N124" s="1"/>
      <c r="O124" s="1">
        <f t="shared" si="24"/>
        <v>0</v>
      </c>
    </row>
    <row r="125" spans="1:15" ht="15.75" x14ac:dyDescent="0.25">
      <c r="A125" s="1"/>
      <c r="B125" s="1"/>
      <c r="C125" s="1"/>
      <c r="D125" s="1"/>
      <c r="E125" s="3" t="e">
        <f t="shared" si="20"/>
        <v>#DIV/0!</v>
      </c>
      <c r="F125" s="1"/>
      <c r="G125" s="1"/>
      <c r="H125" s="1">
        <f t="shared" si="21"/>
        <v>0</v>
      </c>
      <c r="I125" s="1"/>
      <c r="J125" s="1"/>
      <c r="K125" s="1"/>
      <c r="L125" s="1">
        <f t="shared" si="22"/>
        <v>0</v>
      </c>
      <c r="M125" s="1">
        <f t="shared" si="23"/>
        <v>0</v>
      </c>
      <c r="N125" s="1"/>
      <c r="O125" s="1">
        <f t="shared" si="24"/>
        <v>0</v>
      </c>
    </row>
    <row r="126" spans="1:15" ht="15.75" x14ac:dyDescent="0.25">
      <c r="A126" s="1"/>
      <c r="B126" s="1"/>
      <c r="C126" s="1"/>
      <c r="D126" s="1"/>
      <c r="E126" s="3" t="e">
        <f t="shared" si="20"/>
        <v>#DIV/0!</v>
      </c>
      <c r="F126" s="1"/>
      <c r="G126" s="1"/>
      <c r="H126" s="1">
        <f t="shared" si="21"/>
        <v>0</v>
      </c>
      <c r="I126" s="1"/>
      <c r="J126" s="1"/>
      <c r="K126" s="1"/>
      <c r="L126" s="1">
        <f t="shared" si="22"/>
        <v>0</v>
      </c>
      <c r="M126" s="1">
        <f t="shared" si="23"/>
        <v>0</v>
      </c>
      <c r="N126" s="1"/>
      <c r="O126" s="1">
        <f t="shared" si="24"/>
        <v>0</v>
      </c>
    </row>
    <row r="127" spans="1:15" ht="15.75" x14ac:dyDescent="0.25">
      <c r="A127" s="1"/>
      <c r="B127" s="1"/>
      <c r="C127" s="1"/>
      <c r="D127" s="1"/>
      <c r="E127" s="3" t="e">
        <f t="shared" si="20"/>
        <v>#DIV/0!</v>
      </c>
      <c r="F127" s="1"/>
      <c r="G127" s="1"/>
      <c r="H127" s="1">
        <f t="shared" si="21"/>
        <v>0</v>
      </c>
      <c r="I127" s="1"/>
      <c r="J127" s="1"/>
      <c r="K127" s="1"/>
      <c r="L127" s="1">
        <f t="shared" si="22"/>
        <v>0</v>
      </c>
      <c r="M127" s="1">
        <f t="shared" si="23"/>
        <v>0</v>
      </c>
      <c r="N127" s="1"/>
      <c r="O127" s="1">
        <f t="shared" si="24"/>
        <v>0</v>
      </c>
    </row>
    <row r="128" spans="1:15" ht="15.75" x14ac:dyDescent="0.25">
      <c r="A128" s="1"/>
      <c r="B128" s="1"/>
      <c r="C128" s="1"/>
      <c r="D128" s="1"/>
      <c r="E128" s="3" t="e">
        <f t="shared" si="20"/>
        <v>#DIV/0!</v>
      </c>
      <c r="F128" s="1"/>
      <c r="G128" s="1"/>
      <c r="H128" s="1">
        <f t="shared" si="21"/>
        <v>0</v>
      </c>
      <c r="I128" s="1"/>
      <c r="J128" s="1"/>
      <c r="K128" s="1"/>
      <c r="L128" s="1">
        <f t="shared" si="22"/>
        <v>0</v>
      </c>
      <c r="M128" s="1">
        <f t="shared" si="23"/>
        <v>0</v>
      </c>
      <c r="N128" s="1"/>
      <c r="O128" s="1">
        <f t="shared" si="24"/>
        <v>0</v>
      </c>
    </row>
    <row r="129" spans="1:15" ht="15.75" x14ac:dyDescent="0.25">
      <c r="A129" s="1"/>
      <c r="B129" s="1"/>
      <c r="C129" s="1"/>
      <c r="D129" s="1"/>
      <c r="E129" s="3" t="e">
        <f t="shared" si="20"/>
        <v>#DIV/0!</v>
      </c>
      <c r="F129" s="1"/>
      <c r="G129" s="1"/>
      <c r="H129" s="1">
        <f t="shared" si="21"/>
        <v>0</v>
      </c>
      <c r="I129" s="1"/>
      <c r="J129" s="1"/>
      <c r="K129" s="1"/>
      <c r="L129" s="1">
        <f t="shared" si="22"/>
        <v>0</v>
      </c>
      <c r="M129" s="1">
        <f t="shared" si="23"/>
        <v>0</v>
      </c>
      <c r="N129" s="1"/>
      <c r="O129" s="1">
        <f t="shared" si="24"/>
        <v>0</v>
      </c>
    </row>
    <row r="130" spans="1:15" ht="15.75" x14ac:dyDescent="0.25">
      <c r="A130" s="1"/>
      <c r="B130" s="1"/>
      <c r="C130" s="1"/>
      <c r="D130" s="1"/>
      <c r="E130" s="3" t="e">
        <f t="shared" si="20"/>
        <v>#DIV/0!</v>
      </c>
      <c r="F130" s="1"/>
      <c r="G130" s="1"/>
      <c r="H130" s="1">
        <f t="shared" si="21"/>
        <v>0</v>
      </c>
      <c r="I130" s="1"/>
      <c r="J130" s="1"/>
      <c r="K130" s="1"/>
      <c r="L130" s="1">
        <f t="shared" si="22"/>
        <v>0</v>
      </c>
      <c r="M130" s="1">
        <f t="shared" si="23"/>
        <v>0</v>
      </c>
      <c r="N130" s="1"/>
      <c r="O130" s="1">
        <f t="shared" si="24"/>
        <v>0</v>
      </c>
    </row>
    <row r="131" spans="1:15" ht="15.75" x14ac:dyDescent="0.25">
      <c r="A131" s="1"/>
      <c r="B131" s="1"/>
      <c r="C131" s="1"/>
      <c r="D131" s="1"/>
      <c r="E131" s="3" t="e">
        <f t="shared" si="20"/>
        <v>#DIV/0!</v>
      </c>
      <c r="F131" s="1"/>
      <c r="G131" s="1"/>
      <c r="H131" s="1">
        <f t="shared" si="21"/>
        <v>0</v>
      </c>
      <c r="I131" s="1"/>
      <c r="J131" s="1"/>
      <c r="K131" s="1"/>
      <c r="L131" s="1">
        <f t="shared" si="22"/>
        <v>0</v>
      </c>
      <c r="M131" s="1">
        <f t="shared" si="23"/>
        <v>0</v>
      </c>
      <c r="N131" s="1"/>
      <c r="O131" s="1">
        <f t="shared" si="24"/>
        <v>0</v>
      </c>
    </row>
    <row r="132" spans="1:15" ht="15.75" x14ac:dyDescent="0.25">
      <c r="A132" s="1"/>
      <c r="B132" s="1"/>
      <c r="C132" s="1"/>
      <c r="D132" s="1"/>
      <c r="E132" s="3" t="e">
        <f t="shared" si="20"/>
        <v>#DIV/0!</v>
      </c>
      <c r="F132" s="1"/>
      <c r="G132" s="1"/>
      <c r="H132" s="1">
        <f t="shared" si="21"/>
        <v>0</v>
      </c>
      <c r="I132" s="1"/>
      <c r="J132" s="1"/>
      <c r="K132" s="1"/>
      <c r="L132" s="1">
        <f t="shared" si="22"/>
        <v>0</v>
      </c>
      <c r="M132" s="1">
        <f t="shared" si="23"/>
        <v>0</v>
      </c>
      <c r="N132" s="1"/>
      <c r="O132" s="1">
        <f t="shared" si="24"/>
        <v>0</v>
      </c>
    </row>
    <row r="133" spans="1:15" ht="15.75" x14ac:dyDescent="0.25">
      <c r="A133" s="1"/>
      <c r="B133" s="1"/>
      <c r="C133" s="1"/>
      <c r="D133" s="1"/>
      <c r="E133" s="3" t="e">
        <f t="shared" si="20"/>
        <v>#DIV/0!</v>
      </c>
      <c r="F133" s="1"/>
      <c r="G133" s="1"/>
      <c r="H133" s="1">
        <f t="shared" si="21"/>
        <v>0</v>
      </c>
      <c r="I133" s="1"/>
      <c r="J133" s="1"/>
      <c r="K133" s="1"/>
      <c r="L133" s="1">
        <f t="shared" si="22"/>
        <v>0</v>
      </c>
      <c r="M133" s="1">
        <f t="shared" si="23"/>
        <v>0</v>
      </c>
      <c r="N133" s="1"/>
      <c r="O133" s="1">
        <f t="shared" si="24"/>
        <v>0</v>
      </c>
    </row>
    <row r="134" spans="1:15" ht="15.75" x14ac:dyDescent="0.25">
      <c r="A134" s="1"/>
      <c r="B134" s="1"/>
      <c r="C134" s="1"/>
      <c r="D134" s="1"/>
      <c r="E134" s="3" t="e">
        <f t="shared" si="20"/>
        <v>#DIV/0!</v>
      </c>
      <c r="F134" s="1"/>
      <c r="G134" s="1"/>
      <c r="H134" s="1">
        <f t="shared" si="21"/>
        <v>0</v>
      </c>
      <c r="I134" s="1"/>
      <c r="J134" s="1"/>
      <c r="K134" s="1"/>
      <c r="L134" s="1">
        <f t="shared" si="22"/>
        <v>0</v>
      </c>
      <c r="M134" s="1">
        <f t="shared" si="23"/>
        <v>0</v>
      </c>
      <c r="N134" s="1"/>
      <c r="O134" s="1">
        <f t="shared" si="24"/>
        <v>0</v>
      </c>
    </row>
    <row r="135" spans="1:15" ht="15.75" x14ac:dyDescent="0.25">
      <c r="A135" s="1"/>
      <c r="B135" s="1"/>
      <c r="C135" s="1"/>
      <c r="D135" s="1"/>
      <c r="E135" s="3" t="e">
        <f t="shared" si="20"/>
        <v>#DIV/0!</v>
      </c>
      <c r="F135" s="1"/>
      <c r="G135" s="1"/>
      <c r="H135" s="1">
        <f t="shared" si="21"/>
        <v>0</v>
      </c>
      <c r="I135" s="1"/>
      <c r="J135" s="1"/>
      <c r="K135" s="1"/>
      <c r="L135" s="1">
        <f t="shared" si="22"/>
        <v>0</v>
      </c>
      <c r="M135" s="1">
        <f t="shared" si="23"/>
        <v>0</v>
      </c>
      <c r="N135" s="1"/>
      <c r="O135" s="1">
        <f t="shared" si="24"/>
        <v>0</v>
      </c>
    </row>
    <row r="136" spans="1:15" ht="15.75" x14ac:dyDescent="0.25">
      <c r="A136" s="1"/>
      <c r="B136" s="1"/>
      <c r="C136" s="1"/>
      <c r="D136" s="1"/>
      <c r="E136" s="3" t="e">
        <f t="shared" si="20"/>
        <v>#DIV/0!</v>
      </c>
      <c r="F136" s="1"/>
      <c r="G136" s="1"/>
      <c r="H136" s="1">
        <f t="shared" si="21"/>
        <v>0</v>
      </c>
      <c r="I136" s="1"/>
      <c r="J136" s="1"/>
      <c r="K136" s="1"/>
      <c r="L136" s="1">
        <f t="shared" si="22"/>
        <v>0</v>
      </c>
      <c r="M136" s="1">
        <f t="shared" si="23"/>
        <v>0</v>
      </c>
      <c r="N136" s="1"/>
      <c r="O136" s="1">
        <f t="shared" si="24"/>
        <v>0</v>
      </c>
    </row>
    <row r="137" spans="1:15" ht="15.75" x14ac:dyDescent="0.25">
      <c r="A137" s="1"/>
      <c r="B137" s="1"/>
      <c r="C137" s="1"/>
      <c r="D137" s="1"/>
      <c r="E137" s="3" t="e">
        <f t="shared" si="20"/>
        <v>#DIV/0!</v>
      </c>
      <c r="F137" s="1"/>
      <c r="G137" s="1"/>
      <c r="H137" s="1">
        <f t="shared" si="21"/>
        <v>0</v>
      </c>
      <c r="I137" s="1"/>
      <c r="J137" s="1"/>
      <c r="K137" s="1"/>
      <c r="L137" s="1">
        <f t="shared" si="22"/>
        <v>0</v>
      </c>
      <c r="M137" s="1">
        <f t="shared" si="23"/>
        <v>0</v>
      </c>
      <c r="N137" s="1"/>
      <c r="O137" s="1">
        <f t="shared" si="24"/>
        <v>0</v>
      </c>
    </row>
    <row r="138" spans="1:15" ht="15.75" x14ac:dyDescent="0.25">
      <c r="A138" s="1"/>
      <c r="B138" s="1"/>
      <c r="C138" s="1"/>
      <c r="D138" s="1"/>
      <c r="E138" s="3" t="e">
        <f t="shared" si="20"/>
        <v>#DIV/0!</v>
      </c>
      <c r="F138" s="1"/>
      <c r="G138" s="1"/>
      <c r="H138" s="1">
        <f t="shared" si="21"/>
        <v>0</v>
      </c>
      <c r="I138" s="1"/>
      <c r="J138" s="1"/>
      <c r="K138" s="1"/>
      <c r="L138" s="1">
        <f t="shared" si="22"/>
        <v>0</v>
      </c>
      <c r="M138" s="1">
        <f t="shared" si="23"/>
        <v>0</v>
      </c>
      <c r="N138" s="1"/>
      <c r="O138" s="1">
        <f t="shared" si="24"/>
        <v>0</v>
      </c>
    </row>
    <row r="139" spans="1:15" ht="15.75" x14ac:dyDescent="0.25">
      <c r="A139" s="1"/>
      <c r="B139" s="1"/>
      <c r="C139" s="1"/>
      <c r="D139" s="1"/>
      <c r="E139" s="3" t="e">
        <f t="shared" si="20"/>
        <v>#DIV/0!</v>
      </c>
      <c r="F139" s="1"/>
      <c r="G139" s="1"/>
      <c r="H139" s="1">
        <f t="shared" si="21"/>
        <v>0</v>
      </c>
      <c r="I139" s="1"/>
      <c r="J139" s="1"/>
      <c r="K139" s="1"/>
      <c r="L139" s="1">
        <f t="shared" si="22"/>
        <v>0</v>
      </c>
      <c r="M139" s="1">
        <f t="shared" si="23"/>
        <v>0</v>
      </c>
      <c r="N139" s="1"/>
      <c r="O139" s="1">
        <f t="shared" si="24"/>
        <v>0</v>
      </c>
    </row>
    <row r="140" spans="1:15" ht="15.75" x14ac:dyDescent="0.25">
      <c r="A140" s="1"/>
      <c r="B140" s="1"/>
      <c r="C140" s="1"/>
      <c r="D140" s="1"/>
      <c r="E140" s="3" t="e">
        <f t="shared" si="20"/>
        <v>#DIV/0!</v>
      </c>
      <c r="F140" s="1"/>
      <c r="G140" s="1"/>
      <c r="H140" s="1">
        <f t="shared" si="21"/>
        <v>0</v>
      </c>
      <c r="I140" s="1"/>
      <c r="J140" s="1"/>
      <c r="K140" s="1"/>
      <c r="L140" s="1">
        <f t="shared" si="22"/>
        <v>0</v>
      </c>
      <c r="M140" s="1">
        <f t="shared" si="23"/>
        <v>0</v>
      </c>
      <c r="N140" s="1"/>
      <c r="O140" s="1">
        <f t="shared" si="24"/>
        <v>0</v>
      </c>
    </row>
    <row r="141" spans="1:15" ht="15.75" x14ac:dyDescent="0.25">
      <c r="A141" s="1"/>
      <c r="B141" s="1"/>
      <c r="C141" s="1"/>
      <c r="D141" s="1"/>
      <c r="E141" s="3" t="e">
        <f t="shared" si="20"/>
        <v>#DIV/0!</v>
      </c>
      <c r="F141" s="1"/>
      <c r="G141" s="1"/>
      <c r="H141" s="1">
        <f t="shared" si="21"/>
        <v>0</v>
      </c>
      <c r="I141" s="1"/>
      <c r="J141" s="1"/>
      <c r="K141" s="1"/>
      <c r="L141" s="1">
        <f t="shared" si="22"/>
        <v>0</v>
      </c>
      <c r="M141" s="1">
        <f t="shared" si="23"/>
        <v>0</v>
      </c>
      <c r="N141" s="1"/>
      <c r="O141" s="1">
        <f t="shared" si="24"/>
        <v>0</v>
      </c>
    </row>
    <row r="142" spans="1:15" ht="15.75" x14ac:dyDescent="0.25">
      <c r="A142" s="1"/>
      <c r="B142" s="1"/>
      <c r="C142" s="1"/>
      <c r="D142" s="1"/>
      <c r="E142" s="3" t="e">
        <f t="shared" si="20"/>
        <v>#DIV/0!</v>
      </c>
      <c r="F142" s="1"/>
      <c r="G142" s="1"/>
      <c r="H142" s="1">
        <f t="shared" si="21"/>
        <v>0</v>
      </c>
      <c r="I142" s="1"/>
      <c r="J142" s="1"/>
      <c r="K142" s="1"/>
      <c r="L142" s="1">
        <f t="shared" si="22"/>
        <v>0</v>
      </c>
      <c r="M142" s="1">
        <f t="shared" si="23"/>
        <v>0</v>
      </c>
      <c r="N142" s="1"/>
      <c r="O142" s="1">
        <f t="shared" si="24"/>
        <v>0</v>
      </c>
    </row>
    <row r="143" spans="1:15" ht="15.75" x14ac:dyDescent="0.25">
      <c r="A143" s="1"/>
      <c r="B143" s="1"/>
      <c r="C143" s="1"/>
      <c r="D143" s="1"/>
      <c r="E143" s="3" t="e">
        <f t="shared" si="20"/>
        <v>#DIV/0!</v>
      </c>
      <c r="F143" s="1"/>
      <c r="G143" s="1"/>
      <c r="H143" s="1">
        <f t="shared" si="21"/>
        <v>0</v>
      </c>
      <c r="I143" s="1"/>
      <c r="J143" s="1"/>
      <c r="K143" s="1"/>
      <c r="L143" s="1">
        <f t="shared" si="22"/>
        <v>0</v>
      </c>
      <c r="M143" s="1">
        <f t="shared" si="23"/>
        <v>0</v>
      </c>
      <c r="N143" s="1"/>
      <c r="O143" s="1">
        <f t="shared" si="24"/>
        <v>0</v>
      </c>
    </row>
    <row r="144" spans="1:15" ht="15.75" x14ac:dyDescent="0.25">
      <c r="A144" s="1"/>
      <c r="B144" s="1"/>
      <c r="C144" s="1"/>
      <c r="D144" s="1"/>
      <c r="E144" s="3" t="e">
        <f t="shared" si="20"/>
        <v>#DIV/0!</v>
      </c>
      <c r="F144" s="1"/>
      <c r="G144" s="1"/>
      <c r="H144" s="1">
        <f t="shared" si="21"/>
        <v>0</v>
      </c>
      <c r="I144" s="1"/>
      <c r="J144" s="1"/>
      <c r="K144" s="1"/>
      <c r="L144" s="1">
        <f t="shared" si="22"/>
        <v>0</v>
      </c>
      <c r="M144" s="1">
        <f t="shared" si="23"/>
        <v>0</v>
      </c>
      <c r="N144" s="1"/>
      <c r="O144" s="1">
        <f t="shared" si="24"/>
        <v>0</v>
      </c>
    </row>
    <row r="145" spans="1:15" ht="15.75" x14ac:dyDescent="0.25">
      <c r="A145" s="1"/>
      <c r="B145" s="1"/>
      <c r="C145" s="1"/>
      <c r="D145" s="1"/>
      <c r="E145" s="3" t="e">
        <f t="shared" si="20"/>
        <v>#DIV/0!</v>
      </c>
      <c r="F145" s="1"/>
      <c r="G145" s="1"/>
      <c r="H145" s="1">
        <f t="shared" si="21"/>
        <v>0</v>
      </c>
      <c r="I145" s="1"/>
      <c r="J145" s="1"/>
      <c r="K145" s="1"/>
      <c r="L145" s="1">
        <f t="shared" si="22"/>
        <v>0</v>
      </c>
      <c r="M145" s="1">
        <f t="shared" si="23"/>
        <v>0</v>
      </c>
      <c r="N145" s="1"/>
      <c r="O145" s="1">
        <f t="shared" si="24"/>
        <v>0</v>
      </c>
    </row>
    <row r="146" spans="1:15" ht="15.75" x14ac:dyDescent="0.25">
      <c r="A146" s="1"/>
      <c r="B146" s="1"/>
      <c r="C146" s="1"/>
      <c r="D146" s="1"/>
      <c r="E146" s="3" t="e">
        <f t="shared" si="20"/>
        <v>#DIV/0!</v>
      </c>
      <c r="F146" s="1"/>
      <c r="G146" s="1"/>
      <c r="H146" s="1">
        <f t="shared" si="21"/>
        <v>0</v>
      </c>
      <c r="I146" s="1"/>
      <c r="J146" s="1"/>
      <c r="K146" s="1"/>
      <c r="L146" s="1">
        <f t="shared" si="22"/>
        <v>0</v>
      </c>
      <c r="M146" s="1">
        <f t="shared" si="23"/>
        <v>0</v>
      </c>
      <c r="N146" s="1"/>
      <c r="O146" s="1">
        <f t="shared" si="24"/>
        <v>0</v>
      </c>
    </row>
    <row r="147" spans="1:15" ht="15.75" x14ac:dyDescent="0.25">
      <c r="A147" s="1"/>
      <c r="B147" s="1"/>
      <c r="C147" s="1"/>
      <c r="D147" s="1"/>
      <c r="E147" s="3" t="e">
        <f t="shared" si="20"/>
        <v>#DIV/0!</v>
      </c>
      <c r="F147" s="1"/>
      <c r="G147" s="1"/>
      <c r="H147" s="1">
        <f t="shared" si="21"/>
        <v>0</v>
      </c>
      <c r="I147" s="1"/>
      <c r="J147" s="1"/>
      <c r="K147" s="1"/>
      <c r="L147" s="1">
        <f t="shared" si="22"/>
        <v>0</v>
      </c>
      <c r="M147" s="1">
        <f t="shared" si="23"/>
        <v>0</v>
      </c>
      <c r="N147" s="1"/>
      <c r="O147" s="1">
        <f t="shared" si="24"/>
        <v>0</v>
      </c>
    </row>
    <row r="148" spans="1:15" ht="15.75" x14ac:dyDescent="0.25">
      <c r="A148" s="1"/>
      <c r="B148" s="1"/>
      <c r="C148" s="1"/>
      <c r="D148" s="1"/>
      <c r="E148" s="3" t="e">
        <f t="shared" si="20"/>
        <v>#DIV/0!</v>
      </c>
      <c r="F148" s="1"/>
      <c r="G148" s="1"/>
      <c r="H148" s="1">
        <f t="shared" si="21"/>
        <v>0</v>
      </c>
      <c r="I148" s="1"/>
      <c r="J148" s="1"/>
      <c r="K148" s="1"/>
      <c r="L148" s="1">
        <f t="shared" si="22"/>
        <v>0</v>
      </c>
      <c r="M148" s="1">
        <f t="shared" si="23"/>
        <v>0</v>
      </c>
      <c r="N148" s="1"/>
      <c r="O148" s="1">
        <f t="shared" si="24"/>
        <v>0</v>
      </c>
    </row>
    <row r="149" spans="1:15" ht="15.75" x14ac:dyDescent="0.25">
      <c r="A149" s="1"/>
      <c r="B149" s="1"/>
      <c r="C149" s="1"/>
      <c r="D149" s="1"/>
      <c r="E149" s="3" t="e">
        <f t="shared" si="20"/>
        <v>#DIV/0!</v>
      </c>
      <c r="F149" s="1"/>
      <c r="G149" s="1"/>
      <c r="H149" s="1">
        <f t="shared" si="21"/>
        <v>0</v>
      </c>
      <c r="I149" s="1"/>
      <c r="J149" s="1"/>
      <c r="K149" s="1"/>
      <c r="L149" s="1">
        <f t="shared" si="22"/>
        <v>0</v>
      </c>
      <c r="M149" s="1">
        <f t="shared" si="23"/>
        <v>0</v>
      </c>
      <c r="N149" s="1"/>
      <c r="O149" s="1">
        <f t="shared" si="24"/>
        <v>0</v>
      </c>
    </row>
    <row r="150" spans="1:15" ht="15.75" x14ac:dyDescent="0.25">
      <c r="A150" s="1"/>
      <c r="B150" s="1"/>
      <c r="C150" s="1"/>
      <c r="D150" s="1"/>
      <c r="E150" s="3" t="e">
        <f t="shared" si="20"/>
        <v>#DIV/0!</v>
      </c>
      <c r="F150" s="1"/>
      <c r="G150" s="1"/>
      <c r="H150" s="1">
        <f t="shared" si="21"/>
        <v>0</v>
      </c>
      <c r="I150" s="1"/>
      <c r="J150" s="1"/>
      <c r="K150" s="1"/>
      <c r="L150" s="1">
        <f t="shared" si="22"/>
        <v>0</v>
      </c>
      <c r="M150" s="1">
        <f t="shared" si="23"/>
        <v>0</v>
      </c>
      <c r="N150" s="1"/>
      <c r="O150" s="1">
        <f t="shared" si="24"/>
        <v>0</v>
      </c>
    </row>
    <row r="151" spans="1:15" ht="15.75" x14ac:dyDescent="0.25">
      <c r="A151" s="1"/>
      <c r="B151" s="1"/>
      <c r="C151" s="1"/>
      <c r="D151" s="1"/>
      <c r="E151" s="3" t="e">
        <f t="shared" si="20"/>
        <v>#DIV/0!</v>
      </c>
      <c r="F151" s="1"/>
      <c r="G151" s="1"/>
      <c r="H151" s="1">
        <f t="shared" si="21"/>
        <v>0</v>
      </c>
      <c r="I151" s="1"/>
      <c r="J151" s="1"/>
      <c r="K151" s="1"/>
      <c r="L151" s="1">
        <f t="shared" si="22"/>
        <v>0</v>
      </c>
      <c r="M151" s="1">
        <f t="shared" si="23"/>
        <v>0</v>
      </c>
      <c r="N151" s="1"/>
      <c r="O151" s="1">
        <f t="shared" si="24"/>
        <v>0</v>
      </c>
    </row>
    <row r="152" spans="1:15" ht="15.75" x14ac:dyDescent="0.25">
      <c r="A152" s="1"/>
      <c r="B152" s="1"/>
      <c r="C152" s="1"/>
      <c r="D152" s="1"/>
      <c r="E152" s="3" t="e">
        <f t="shared" si="20"/>
        <v>#DIV/0!</v>
      </c>
      <c r="F152" s="1"/>
      <c r="G152" s="1"/>
      <c r="H152" s="1">
        <f t="shared" si="21"/>
        <v>0</v>
      </c>
      <c r="I152" s="1"/>
      <c r="J152" s="1"/>
      <c r="K152" s="1"/>
      <c r="L152" s="1">
        <f t="shared" si="22"/>
        <v>0</v>
      </c>
      <c r="M152" s="1">
        <f t="shared" si="23"/>
        <v>0</v>
      </c>
      <c r="N152" s="1"/>
      <c r="O152" s="1">
        <f t="shared" si="24"/>
        <v>0</v>
      </c>
    </row>
    <row r="153" spans="1:15" ht="15.75" x14ac:dyDescent="0.25">
      <c r="A153" s="1"/>
      <c r="B153" s="1"/>
      <c r="C153" s="1"/>
      <c r="D153" s="1"/>
      <c r="E153" s="3" t="e">
        <f t="shared" si="20"/>
        <v>#DIV/0!</v>
      </c>
      <c r="F153" s="1"/>
      <c r="G153" s="1"/>
      <c r="H153" s="1">
        <f t="shared" si="21"/>
        <v>0</v>
      </c>
      <c r="I153" s="1"/>
      <c r="J153" s="1"/>
      <c r="K153" s="1"/>
      <c r="L153" s="1">
        <f t="shared" si="22"/>
        <v>0</v>
      </c>
      <c r="M153" s="1">
        <f t="shared" si="23"/>
        <v>0</v>
      </c>
      <c r="N153" s="1"/>
      <c r="O153" s="1">
        <f t="shared" si="24"/>
        <v>0</v>
      </c>
    </row>
    <row r="154" spans="1:15" ht="15.75" x14ac:dyDescent="0.25">
      <c r="A154" s="1"/>
      <c r="B154" s="1"/>
      <c r="C154" s="1"/>
      <c r="D154" s="1"/>
      <c r="E154" s="3" t="e">
        <f t="shared" si="20"/>
        <v>#DIV/0!</v>
      </c>
      <c r="F154" s="1"/>
      <c r="G154" s="1"/>
      <c r="H154" s="1">
        <f t="shared" si="21"/>
        <v>0</v>
      </c>
      <c r="I154" s="1"/>
      <c r="J154" s="1"/>
      <c r="K154" s="1"/>
      <c r="L154" s="1">
        <f t="shared" si="22"/>
        <v>0</v>
      </c>
      <c r="M154" s="1">
        <f t="shared" si="23"/>
        <v>0</v>
      </c>
      <c r="N154" s="1"/>
      <c r="O154" s="1">
        <f t="shared" si="24"/>
        <v>0</v>
      </c>
    </row>
    <row r="155" spans="1:15" ht="15.75" x14ac:dyDescent="0.25">
      <c r="A155" s="1"/>
      <c r="B155" s="1"/>
      <c r="C155" s="1"/>
      <c r="D155" s="1"/>
      <c r="E155" s="3" t="e">
        <f t="shared" si="20"/>
        <v>#DIV/0!</v>
      </c>
      <c r="F155" s="1"/>
      <c r="G155" s="1"/>
      <c r="H155" s="1">
        <f t="shared" si="21"/>
        <v>0</v>
      </c>
      <c r="I155" s="1"/>
      <c r="J155" s="1"/>
      <c r="K155" s="1"/>
      <c r="L155" s="1">
        <f t="shared" si="22"/>
        <v>0</v>
      </c>
      <c r="M155" s="1">
        <f t="shared" si="23"/>
        <v>0</v>
      </c>
      <c r="N155" s="1"/>
      <c r="O155" s="1">
        <f t="shared" si="24"/>
        <v>0</v>
      </c>
    </row>
    <row r="156" spans="1:15" ht="15.75" x14ac:dyDescent="0.25">
      <c r="A156" s="1"/>
      <c r="B156" s="1"/>
      <c r="C156" s="1"/>
      <c r="D156" s="1"/>
      <c r="E156" s="3" t="e">
        <f t="shared" si="20"/>
        <v>#DIV/0!</v>
      </c>
      <c r="F156" s="1"/>
      <c r="G156" s="1"/>
      <c r="H156" s="1">
        <f t="shared" si="21"/>
        <v>0</v>
      </c>
      <c r="I156" s="1"/>
      <c r="J156" s="1"/>
      <c r="K156" s="1"/>
      <c r="L156" s="1">
        <f t="shared" si="22"/>
        <v>0</v>
      </c>
      <c r="M156" s="1">
        <f t="shared" si="23"/>
        <v>0</v>
      </c>
      <c r="N156" s="1"/>
      <c r="O156" s="1">
        <f t="shared" si="24"/>
        <v>0</v>
      </c>
    </row>
    <row r="157" spans="1:15" ht="15.75" x14ac:dyDescent="0.25">
      <c r="A157" s="1"/>
      <c r="B157" s="1"/>
      <c r="C157" s="1"/>
      <c r="D157" s="1"/>
      <c r="E157" s="3" t="e">
        <f t="shared" si="20"/>
        <v>#DIV/0!</v>
      </c>
      <c r="F157" s="1"/>
      <c r="G157" s="1"/>
      <c r="H157" s="1">
        <f t="shared" si="21"/>
        <v>0</v>
      </c>
      <c r="I157" s="1"/>
      <c r="J157" s="1"/>
      <c r="K157" s="1"/>
      <c r="L157" s="1">
        <f t="shared" si="22"/>
        <v>0</v>
      </c>
      <c r="M157" s="1">
        <f t="shared" si="23"/>
        <v>0</v>
      </c>
      <c r="N157" s="1"/>
      <c r="O157" s="1">
        <f t="shared" si="24"/>
        <v>0</v>
      </c>
    </row>
    <row r="158" spans="1:15" ht="15.75" x14ac:dyDescent="0.25">
      <c r="A158" s="1"/>
      <c r="B158" s="1"/>
      <c r="C158" s="1"/>
      <c r="D158" s="1"/>
      <c r="E158" s="3" t="e">
        <f t="shared" si="20"/>
        <v>#DIV/0!</v>
      </c>
      <c r="F158" s="1"/>
      <c r="G158" s="1"/>
      <c r="H158" s="1">
        <f t="shared" si="21"/>
        <v>0</v>
      </c>
      <c r="I158" s="1"/>
      <c r="J158" s="1"/>
      <c r="K158" s="1"/>
      <c r="L158" s="1">
        <f t="shared" si="22"/>
        <v>0</v>
      </c>
      <c r="M158" s="1">
        <f t="shared" si="23"/>
        <v>0</v>
      </c>
      <c r="N158" s="1"/>
      <c r="O158" s="1">
        <f t="shared" si="24"/>
        <v>0</v>
      </c>
    </row>
    <row r="159" spans="1:15" ht="15.75" x14ac:dyDescent="0.25">
      <c r="A159" s="1"/>
      <c r="B159" s="1"/>
      <c r="C159" s="1"/>
      <c r="D159" s="1"/>
      <c r="E159" s="3" t="e">
        <f t="shared" si="20"/>
        <v>#DIV/0!</v>
      </c>
      <c r="F159" s="1"/>
      <c r="G159" s="1"/>
      <c r="H159" s="1">
        <f t="shared" si="21"/>
        <v>0</v>
      </c>
      <c r="I159" s="1"/>
      <c r="J159" s="1"/>
      <c r="K159" s="1"/>
      <c r="L159" s="1">
        <f t="shared" si="22"/>
        <v>0</v>
      </c>
      <c r="M159" s="1">
        <f t="shared" si="23"/>
        <v>0</v>
      </c>
      <c r="N159" s="1"/>
      <c r="O159" s="1">
        <f t="shared" si="24"/>
        <v>0</v>
      </c>
    </row>
    <row r="160" spans="1:15" ht="15.75" x14ac:dyDescent="0.25">
      <c r="A160" s="1"/>
      <c r="B160" s="1"/>
      <c r="C160" s="1"/>
      <c r="D160" s="1"/>
      <c r="E160" s="3" t="e">
        <f t="shared" si="20"/>
        <v>#DIV/0!</v>
      </c>
      <c r="F160" s="1"/>
      <c r="G160" s="1"/>
      <c r="H160" s="1">
        <f t="shared" si="21"/>
        <v>0</v>
      </c>
      <c r="I160" s="1"/>
      <c r="J160" s="1"/>
      <c r="K160" s="1"/>
      <c r="L160" s="1">
        <f t="shared" si="22"/>
        <v>0</v>
      </c>
      <c r="M160" s="1">
        <f t="shared" si="23"/>
        <v>0</v>
      </c>
      <c r="N160" s="1"/>
      <c r="O160" s="1">
        <f t="shared" si="24"/>
        <v>0</v>
      </c>
    </row>
    <row r="161" spans="1:15" ht="15.75" x14ac:dyDescent="0.25">
      <c r="A161" s="1"/>
      <c r="B161" s="1"/>
      <c r="C161" s="1"/>
      <c r="D161" s="1"/>
      <c r="E161" s="3" t="e">
        <f t="shared" si="20"/>
        <v>#DIV/0!</v>
      </c>
      <c r="F161" s="1"/>
      <c r="G161" s="1"/>
      <c r="H161" s="1">
        <f t="shared" si="21"/>
        <v>0</v>
      </c>
      <c r="I161" s="1"/>
      <c r="J161" s="1"/>
      <c r="K161" s="1"/>
      <c r="L161" s="1">
        <f t="shared" si="22"/>
        <v>0</v>
      </c>
      <c r="M161" s="1">
        <f t="shared" si="23"/>
        <v>0</v>
      </c>
      <c r="N161" s="1"/>
      <c r="O161" s="1">
        <f t="shared" si="24"/>
        <v>0</v>
      </c>
    </row>
    <row r="162" spans="1:15" ht="15.75" x14ac:dyDescent="0.25">
      <c r="A162" s="1"/>
      <c r="B162" s="1"/>
      <c r="C162" s="1"/>
      <c r="D162" s="1"/>
      <c r="E162" s="3" t="e">
        <f t="shared" si="20"/>
        <v>#DIV/0!</v>
      </c>
      <c r="F162" s="1"/>
      <c r="G162" s="1"/>
      <c r="H162" s="1">
        <f t="shared" si="21"/>
        <v>0</v>
      </c>
      <c r="I162" s="1"/>
      <c r="J162" s="1"/>
      <c r="K162" s="1"/>
      <c r="L162" s="1">
        <f t="shared" si="22"/>
        <v>0</v>
      </c>
      <c r="M162" s="1">
        <f t="shared" si="23"/>
        <v>0</v>
      </c>
      <c r="N162" s="1"/>
      <c r="O162" s="1">
        <f t="shared" si="24"/>
        <v>0</v>
      </c>
    </row>
    <row r="163" spans="1:15" ht="15.75" x14ac:dyDescent="0.25">
      <c r="A163" s="1"/>
      <c r="B163" s="1"/>
      <c r="C163" s="1"/>
      <c r="D163" s="1"/>
      <c r="E163" s="3" t="e">
        <f t="shared" si="20"/>
        <v>#DIV/0!</v>
      </c>
      <c r="F163" s="1"/>
      <c r="G163" s="1"/>
      <c r="H163" s="1">
        <f t="shared" si="21"/>
        <v>0</v>
      </c>
      <c r="I163" s="1"/>
      <c r="J163" s="1"/>
      <c r="K163" s="1"/>
      <c r="L163" s="1">
        <f t="shared" si="22"/>
        <v>0</v>
      </c>
      <c r="M163" s="1">
        <f t="shared" si="23"/>
        <v>0</v>
      </c>
      <c r="N163" s="1"/>
      <c r="O163" s="1">
        <f t="shared" si="24"/>
        <v>0</v>
      </c>
    </row>
    <row r="164" spans="1:15" ht="15.75" x14ac:dyDescent="0.25">
      <c r="A164" s="1"/>
      <c r="B164" s="1"/>
      <c r="C164" s="1"/>
      <c r="D164" s="1"/>
      <c r="E164" s="3" t="e">
        <f t="shared" si="20"/>
        <v>#DIV/0!</v>
      </c>
      <c r="F164" s="1"/>
      <c r="G164" s="1"/>
      <c r="H164" s="1">
        <f t="shared" si="21"/>
        <v>0</v>
      </c>
      <c r="I164" s="1"/>
      <c r="J164" s="1"/>
      <c r="K164" s="1"/>
      <c r="L164" s="1">
        <f t="shared" si="22"/>
        <v>0</v>
      </c>
      <c r="M164" s="1">
        <f t="shared" si="23"/>
        <v>0</v>
      </c>
      <c r="N164" s="1"/>
      <c r="O164" s="1">
        <f t="shared" si="24"/>
        <v>0</v>
      </c>
    </row>
    <row r="165" spans="1:15" ht="15.75" x14ac:dyDescent="0.25">
      <c r="A165" s="1"/>
      <c r="B165" s="1"/>
      <c r="C165" s="1"/>
      <c r="D165" s="1"/>
      <c r="E165" s="3" t="e">
        <f t="shared" si="20"/>
        <v>#DIV/0!</v>
      </c>
      <c r="F165" s="1"/>
      <c r="G165" s="1"/>
      <c r="H165" s="1">
        <f t="shared" si="21"/>
        <v>0</v>
      </c>
      <c r="I165" s="1"/>
      <c r="J165" s="1"/>
      <c r="K165" s="1"/>
      <c r="L165" s="1">
        <f t="shared" si="22"/>
        <v>0</v>
      </c>
      <c r="M165" s="1">
        <f t="shared" si="23"/>
        <v>0</v>
      </c>
      <c r="N165" s="1"/>
      <c r="O165" s="1">
        <f t="shared" si="24"/>
        <v>0</v>
      </c>
    </row>
    <row r="166" spans="1:15" ht="15.75" x14ac:dyDescent="0.25">
      <c r="A166" s="1"/>
      <c r="B166" s="1"/>
      <c r="C166" s="1"/>
      <c r="D166" s="1"/>
      <c r="E166" s="3" t="e">
        <f t="shared" ref="E166:E200" si="25">(B166)/(B166+C166+D166)</f>
        <v>#DIV/0!</v>
      </c>
      <c r="F166" s="1"/>
      <c r="G166" s="1"/>
      <c r="H166" s="1">
        <f t="shared" si="21"/>
        <v>0</v>
      </c>
      <c r="I166" s="1"/>
      <c r="J166" s="1"/>
      <c r="K166" s="1"/>
      <c r="L166" s="1">
        <f t="shared" si="22"/>
        <v>0</v>
      </c>
      <c r="M166" s="1">
        <f t="shared" ref="M166:M200" si="26">D166*5</f>
        <v>0</v>
      </c>
      <c r="N166" s="1"/>
      <c r="O166" s="1">
        <f t="shared" ref="O166:O200" si="27">SUM(I166:N166)</f>
        <v>0</v>
      </c>
    </row>
    <row r="167" spans="1:15" ht="15.75" x14ac:dyDescent="0.25">
      <c r="A167" s="1"/>
      <c r="B167" s="1"/>
      <c r="C167" s="1"/>
      <c r="D167" s="1"/>
      <c r="E167" s="3" t="e">
        <f t="shared" si="25"/>
        <v>#DIV/0!</v>
      </c>
      <c r="F167" s="1"/>
      <c r="G167" s="1"/>
      <c r="H167" s="1">
        <f t="shared" ref="H167:H200" si="28">F167-G167</f>
        <v>0</v>
      </c>
      <c r="I167" s="1"/>
      <c r="J167" s="1"/>
      <c r="K167" s="1"/>
      <c r="L167" s="1">
        <f t="shared" ref="L167:L200" si="29">B167*10</f>
        <v>0</v>
      </c>
      <c r="M167" s="1">
        <f t="shared" si="26"/>
        <v>0</v>
      </c>
      <c r="N167" s="1"/>
      <c r="O167" s="1">
        <f t="shared" si="27"/>
        <v>0</v>
      </c>
    </row>
    <row r="168" spans="1:15" ht="15.75" x14ac:dyDescent="0.25">
      <c r="A168" s="1"/>
      <c r="B168" s="1"/>
      <c r="C168" s="1"/>
      <c r="D168" s="1"/>
      <c r="E168" s="3" t="e">
        <f t="shared" si="25"/>
        <v>#DIV/0!</v>
      </c>
      <c r="F168" s="1"/>
      <c r="G168" s="1"/>
      <c r="H168" s="1">
        <f t="shared" si="28"/>
        <v>0</v>
      </c>
      <c r="I168" s="1"/>
      <c r="J168" s="1"/>
      <c r="K168" s="1"/>
      <c r="L168" s="1">
        <f t="shared" si="29"/>
        <v>0</v>
      </c>
      <c r="M168" s="1">
        <f t="shared" si="26"/>
        <v>0</v>
      </c>
      <c r="N168" s="1"/>
      <c r="O168" s="1">
        <f t="shared" si="27"/>
        <v>0</v>
      </c>
    </row>
    <row r="169" spans="1:15" ht="15.75" x14ac:dyDescent="0.25">
      <c r="A169" s="1"/>
      <c r="B169" s="1"/>
      <c r="C169" s="1"/>
      <c r="D169" s="1"/>
      <c r="E169" s="3" t="e">
        <f t="shared" si="25"/>
        <v>#DIV/0!</v>
      </c>
      <c r="F169" s="1"/>
      <c r="G169" s="1"/>
      <c r="H169" s="1">
        <f t="shared" si="28"/>
        <v>0</v>
      </c>
      <c r="I169" s="1"/>
      <c r="J169" s="1"/>
      <c r="K169" s="1"/>
      <c r="L169" s="1">
        <f t="shared" si="29"/>
        <v>0</v>
      </c>
      <c r="M169" s="1">
        <f t="shared" si="26"/>
        <v>0</v>
      </c>
      <c r="N169" s="1"/>
      <c r="O169" s="1">
        <f t="shared" si="27"/>
        <v>0</v>
      </c>
    </row>
    <row r="170" spans="1:15" ht="15.75" x14ac:dyDescent="0.25">
      <c r="A170" s="1"/>
      <c r="B170" s="1"/>
      <c r="C170" s="1"/>
      <c r="D170" s="1"/>
      <c r="E170" s="3" t="e">
        <f t="shared" si="25"/>
        <v>#DIV/0!</v>
      </c>
      <c r="F170" s="1"/>
      <c r="G170" s="1"/>
      <c r="H170" s="1">
        <f t="shared" si="28"/>
        <v>0</v>
      </c>
      <c r="I170" s="1"/>
      <c r="J170" s="1"/>
      <c r="K170" s="1"/>
      <c r="L170" s="1">
        <f t="shared" si="29"/>
        <v>0</v>
      </c>
      <c r="M170" s="1">
        <f t="shared" si="26"/>
        <v>0</v>
      </c>
      <c r="N170" s="1"/>
      <c r="O170" s="1">
        <f t="shared" si="27"/>
        <v>0</v>
      </c>
    </row>
    <row r="171" spans="1:15" ht="15.75" x14ac:dyDescent="0.25">
      <c r="A171" s="1"/>
      <c r="B171" s="1"/>
      <c r="C171" s="1"/>
      <c r="D171" s="1"/>
      <c r="E171" s="3" t="e">
        <f t="shared" si="25"/>
        <v>#DIV/0!</v>
      </c>
      <c r="F171" s="1"/>
      <c r="G171" s="1"/>
      <c r="H171" s="1">
        <f t="shared" si="28"/>
        <v>0</v>
      </c>
      <c r="I171" s="1"/>
      <c r="J171" s="1"/>
      <c r="K171" s="1"/>
      <c r="L171" s="1">
        <f t="shared" si="29"/>
        <v>0</v>
      </c>
      <c r="M171" s="1">
        <f t="shared" si="26"/>
        <v>0</v>
      </c>
      <c r="N171" s="1"/>
      <c r="O171" s="1">
        <f t="shared" si="27"/>
        <v>0</v>
      </c>
    </row>
    <row r="172" spans="1:15" ht="15.75" x14ac:dyDescent="0.25">
      <c r="A172" s="1"/>
      <c r="B172" s="1"/>
      <c r="C172" s="1"/>
      <c r="D172" s="1"/>
      <c r="E172" s="3" t="e">
        <f t="shared" si="25"/>
        <v>#DIV/0!</v>
      </c>
      <c r="F172" s="1"/>
      <c r="G172" s="1"/>
      <c r="H172" s="1">
        <f t="shared" si="28"/>
        <v>0</v>
      </c>
      <c r="I172" s="1"/>
      <c r="J172" s="1"/>
      <c r="K172" s="1"/>
      <c r="L172" s="1">
        <f t="shared" si="29"/>
        <v>0</v>
      </c>
      <c r="M172" s="1">
        <f t="shared" si="26"/>
        <v>0</v>
      </c>
      <c r="N172" s="1"/>
      <c r="O172" s="1">
        <f t="shared" si="27"/>
        <v>0</v>
      </c>
    </row>
    <row r="173" spans="1:15" ht="15.75" x14ac:dyDescent="0.25">
      <c r="A173" s="1"/>
      <c r="B173" s="1"/>
      <c r="C173" s="1"/>
      <c r="D173" s="1"/>
      <c r="E173" s="3" t="e">
        <f t="shared" si="25"/>
        <v>#DIV/0!</v>
      </c>
      <c r="F173" s="1"/>
      <c r="G173" s="1"/>
      <c r="H173" s="1">
        <f t="shared" si="28"/>
        <v>0</v>
      </c>
      <c r="I173" s="1"/>
      <c r="J173" s="1"/>
      <c r="K173" s="1"/>
      <c r="L173" s="1">
        <f t="shared" si="29"/>
        <v>0</v>
      </c>
      <c r="M173" s="1">
        <f t="shared" si="26"/>
        <v>0</v>
      </c>
      <c r="N173" s="1"/>
      <c r="O173" s="1">
        <f t="shared" si="27"/>
        <v>0</v>
      </c>
    </row>
    <row r="174" spans="1:15" ht="15.75" x14ac:dyDescent="0.25">
      <c r="A174" s="1"/>
      <c r="B174" s="1"/>
      <c r="C174" s="1"/>
      <c r="D174" s="1"/>
      <c r="E174" s="3" t="e">
        <f t="shared" si="25"/>
        <v>#DIV/0!</v>
      </c>
      <c r="F174" s="1"/>
      <c r="G174" s="1"/>
      <c r="H174" s="1">
        <f t="shared" si="28"/>
        <v>0</v>
      </c>
      <c r="I174" s="1"/>
      <c r="J174" s="1"/>
      <c r="K174" s="1"/>
      <c r="L174" s="1">
        <f t="shared" si="29"/>
        <v>0</v>
      </c>
      <c r="M174" s="1">
        <f t="shared" si="26"/>
        <v>0</v>
      </c>
      <c r="N174" s="1"/>
      <c r="O174" s="1">
        <f t="shared" si="27"/>
        <v>0</v>
      </c>
    </row>
    <row r="175" spans="1:15" ht="15.75" x14ac:dyDescent="0.25">
      <c r="A175" s="1"/>
      <c r="B175" s="1"/>
      <c r="C175" s="1"/>
      <c r="D175" s="1"/>
      <c r="E175" s="3" t="e">
        <f t="shared" si="25"/>
        <v>#DIV/0!</v>
      </c>
      <c r="F175" s="1"/>
      <c r="G175" s="1"/>
      <c r="H175" s="1">
        <f t="shared" si="28"/>
        <v>0</v>
      </c>
      <c r="I175" s="1"/>
      <c r="J175" s="1"/>
      <c r="K175" s="1"/>
      <c r="L175" s="1">
        <f t="shared" si="29"/>
        <v>0</v>
      </c>
      <c r="M175" s="1">
        <f t="shared" si="26"/>
        <v>0</v>
      </c>
      <c r="N175" s="1"/>
      <c r="O175" s="1">
        <f t="shared" si="27"/>
        <v>0</v>
      </c>
    </row>
    <row r="176" spans="1:15" ht="15.75" x14ac:dyDescent="0.25">
      <c r="A176" s="1"/>
      <c r="B176" s="1"/>
      <c r="C176" s="1"/>
      <c r="D176" s="1"/>
      <c r="E176" s="3" t="e">
        <f t="shared" si="25"/>
        <v>#DIV/0!</v>
      </c>
      <c r="F176" s="1"/>
      <c r="G176" s="1"/>
      <c r="H176" s="1">
        <f t="shared" si="28"/>
        <v>0</v>
      </c>
      <c r="I176" s="1"/>
      <c r="J176" s="1"/>
      <c r="K176" s="1"/>
      <c r="L176" s="1">
        <f t="shared" si="29"/>
        <v>0</v>
      </c>
      <c r="M176" s="1">
        <f t="shared" si="26"/>
        <v>0</v>
      </c>
      <c r="N176" s="1"/>
      <c r="O176" s="1">
        <f t="shared" si="27"/>
        <v>0</v>
      </c>
    </row>
    <row r="177" spans="1:15" ht="15.75" x14ac:dyDescent="0.25">
      <c r="A177" s="1"/>
      <c r="B177" s="1"/>
      <c r="C177" s="1"/>
      <c r="D177" s="1"/>
      <c r="E177" s="3" t="e">
        <f t="shared" si="25"/>
        <v>#DIV/0!</v>
      </c>
      <c r="F177" s="1"/>
      <c r="G177" s="1"/>
      <c r="H177" s="1">
        <f t="shared" si="28"/>
        <v>0</v>
      </c>
      <c r="I177" s="1"/>
      <c r="J177" s="1"/>
      <c r="K177" s="1"/>
      <c r="L177" s="1">
        <f t="shared" si="29"/>
        <v>0</v>
      </c>
      <c r="M177" s="1">
        <f t="shared" si="26"/>
        <v>0</v>
      </c>
      <c r="N177" s="1"/>
      <c r="O177" s="1">
        <f t="shared" si="27"/>
        <v>0</v>
      </c>
    </row>
    <row r="178" spans="1:15" ht="15.75" x14ac:dyDescent="0.25">
      <c r="A178" s="1"/>
      <c r="B178" s="1"/>
      <c r="C178" s="1"/>
      <c r="D178" s="1"/>
      <c r="E178" s="3" t="e">
        <f t="shared" si="25"/>
        <v>#DIV/0!</v>
      </c>
      <c r="F178" s="1"/>
      <c r="G178" s="1"/>
      <c r="H178" s="1">
        <f t="shared" si="28"/>
        <v>0</v>
      </c>
      <c r="I178" s="1"/>
      <c r="J178" s="1"/>
      <c r="K178" s="1"/>
      <c r="L178" s="1">
        <f t="shared" si="29"/>
        <v>0</v>
      </c>
      <c r="M178" s="1">
        <f t="shared" si="26"/>
        <v>0</v>
      </c>
      <c r="N178" s="1"/>
      <c r="O178" s="1">
        <f t="shared" si="27"/>
        <v>0</v>
      </c>
    </row>
    <row r="179" spans="1:15" ht="15.75" x14ac:dyDescent="0.25">
      <c r="A179" s="1"/>
      <c r="B179" s="1"/>
      <c r="C179" s="1"/>
      <c r="D179" s="1"/>
      <c r="E179" s="3" t="e">
        <f t="shared" si="25"/>
        <v>#DIV/0!</v>
      </c>
      <c r="F179" s="1"/>
      <c r="G179" s="1"/>
      <c r="H179" s="1">
        <f t="shared" si="28"/>
        <v>0</v>
      </c>
      <c r="I179" s="1"/>
      <c r="J179" s="1"/>
      <c r="K179" s="1"/>
      <c r="L179" s="1">
        <f t="shared" si="29"/>
        <v>0</v>
      </c>
      <c r="M179" s="1">
        <f t="shared" si="26"/>
        <v>0</v>
      </c>
      <c r="N179" s="1"/>
      <c r="O179" s="1">
        <f t="shared" si="27"/>
        <v>0</v>
      </c>
    </row>
    <row r="180" spans="1:15" ht="15.75" x14ac:dyDescent="0.25">
      <c r="A180" s="1"/>
      <c r="B180" s="1"/>
      <c r="C180" s="1"/>
      <c r="D180" s="1"/>
      <c r="E180" s="3" t="e">
        <f t="shared" si="25"/>
        <v>#DIV/0!</v>
      </c>
      <c r="F180" s="1"/>
      <c r="G180" s="1"/>
      <c r="H180" s="1">
        <f t="shared" si="28"/>
        <v>0</v>
      </c>
      <c r="I180" s="1"/>
      <c r="J180" s="1"/>
      <c r="K180" s="1"/>
      <c r="L180" s="1">
        <f t="shared" si="29"/>
        <v>0</v>
      </c>
      <c r="M180" s="1">
        <f t="shared" si="26"/>
        <v>0</v>
      </c>
      <c r="N180" s="1"/>
      <c r="O180" s="1">
        <f t="shared" si="27"/>
        <v>0</v>
      </c>
    </row>
    <row r="181" spans="1:15" ht="15.75" x14ac:dyDescent="0.25">
      <c r="A181" s="1"/>
      <c r="B181" s="1"/>
      <c r="C181" s="1"/>
      <c r="D181" s="1"/>
      <c r="E181" s="3" t="e">
        <f t="shared" si="25"/>
        <v>#DIV/0!</v>
      </c>
      <c r="F181" s="1"/>
      <c r="G181" s="1"/>
      <c r="H181" s="1">
        <f t="shared" si="28"/>
        <v>0</v>
      </c>
      <c r="I181" s="1"/>
      <c r="J181" s="1"/>
      <c r="K181" s="1"/>
      <c r="L181" s="1">
        <f t="shared" si="29"/>
        <v>0</v>
      </c>
      <c r="M181" s="1">
        <f t="shared" si="26"/>
        <v>0</v>
      </c>
      <c r="N181" s="1"/>
      <c r="O181" s="1">
        <f t="shared" si="27"/>
        <v>0</v>
      </c>
    </row>
    <row r="182" spans="1:15" ht="15.75" x14ac:dyDescent="0.25">
      <c r="A182" s="1"/>
      <c r="B182" s="1"/>
      <c r="C182" s="1"/>
      <c r="D182" s="1"/>
      <c r="E182" s="3" t="e">
        <f t="shared" si="25"/>
        <v>#DIV/0!</v>
      </c>
      <c r="F182" s="1"/>
      <c r="G182" s="1"/>
      <c r="H182" s="1">
        <f t="shared" si="28"/>
        <v>0</v>
      </c>
      <c r="I182" s="1"/>
      <c r="J182" s="1"/>
      <c r="K182" s="1"/>
      <c r="L182" s="1">
        <f t="shared" si="29"/>
        <v>0</v>
      </c>
      <c r="M182" s="1">
        <f t="shared" si="26"/>
        <v>0</v>
      </c>
      <c r="N182" s="1"/>
      <c r="O182" s="1">
        <f t="shared" si="27"/>
        <v>0</v>
      </c>
    </row>
    <row r="183" spans="1:15" ht="15.75" x14ac:dyDescent="0.25">
      <c r="A183" s="1"/>
      <c r="B183" s="1"/>
      <c r="C183" s="1"/>
      <c r="D183" s="1"/>
      <c r="E183" s="3" t="e">
        <f t="shared" si="25"/>
        <v>#DIV/0!</v>
      </c>
      <c r="F183" s="1"/>
      <c r="G183" s="1"/>
      <c r="H183" s="1">
        <f t="shared" si="28"/>
        <v>0</v>
      </c>
      <c r="I183" s="1"/>
      <c r="J183" s="1"/>
      <c r="K183" s="1"/>
      <c r="L183" s="1">
        <f t="shared" si="29"/>
        <v>0</v>
      </c>
      <c r="M183" s="1">
        <f t="shared" si="26"/>
        <v>0</v>
      </c>
      <c r="N183" s="1"/>
      <c r="O183" s="1">
        <f t="shared" si="27"/>
        <v>0</v>
      </c>
    </row>
    <row r="184" spans="1:15" ht="15.75" x14ac:dyDescent="0.25">
      <c r="A184" s="1"/>
      <c r="B184" s="1"/>
      <c r="C184" s="1"/>
      <c r="D184" s="1"/>
      <c r="E184" s="3" t="e">
        <f t="shared" si="25"/>
        <v>#DIV/0!</v>
      </c>
      <c r="F184" s="1"/>
      <c r="G184" s="1"/>
      <c r="H184" s="1">
        <f t="shared" si="28"/>
        <v>0</v>
      </c>
      <c r="I184" s="1"/>
      <c r="J184" s="1"/>
      <c r="K184" s="1"/>
      <c r="L184" s="1">
        <f t="shared" si="29"/>
        <v>0</v>
      </c>
      <c r="M184" s="1">
        <f t="shared" si="26"/>
        <v>0</v>
      </c>
      <c r="N184" s="1"/>
      <c r="O184" s="1">
        <f t="shared" si="27"/>
        <v>0</v>
      </c>
    </row>
    <row r="185" spans="1:15" ht="15.75" x14ac:dyDescent="0.25">
      <c r="A185" s="1"/>
      <c r="B185" s="1"/>
      <c r="C185" s="1"/>
      <c r="D185" s="1"/>
      <c r="E185" s="3" t="e">
        <f t="shared" si="25"/>
        <v>#DIV/0!</v>
      </c>
      <c r="F185" s="1"/>
      <c r="G185" s="1"/>
      <c r="H185" s="1">
        <f t="shared" si="28"/>
        <v>0</v>
      </c>
      <c r="I185" s="1"/>
      <c r="J185" s="1"/>
      <c r="K185" s="1"/>
      <c r="L185" s="1">
        <f t="shared" si="29"/>
        <v>0</v>
      </c>
      <c r="M185" s="1">
        <f t="shared" si="26"/>
        <v>0</v>
      </c>
      <c r="N185" s="1"/>
      <c r="O185" s="1">
        <f t="shared" si="27"/>
        <v>0</v>
      </c>
    </row>
    <row r="186" spans="1:15" ht="15.75" x14ac:dyDescent="0.25">
      <c r="A186" s="1"/>
      <c r="B186" s="1"/>
      <c r="C186" s="1"/>
      <c r="D186" s="1"/>
      <c r="E186" s="3" t="e">
        <f t="shared" si="25"/>
        <v>#DIV/0!</v>
      </c>
      <c r="F186" s="1"/>
      <c r="G186" s="1"/>
      <c r="H186" s="1">
        <f t="shared" si="28"/>
        <v>0</v>
      </c>
      <c r="I186" s="1"/>
      <c r="J186" s="1"/>
      <c r="K186" s="1"/>
      <c r="L186" s="1">
        <f t="shared" si="29"/>
        <v>0</v>
      </c>
      <c r="M186" s="1">
        <f t="shared" si="26"/>
        <v>0</v>
      </c>
      <c r="N186" s="1"/>
      <c r="O186" s="1">
        <f t="shared" si="27"/>
        <v>0</v>
      </c>
    </row>
    <row r="187" spans="1:15" ht="15.75" x14ac:dyDescent="0.25">
      <c r="A187" s="1"/>
      <c r="B187" s="1"/>
      <c r="C187" s="1"/>
      <c r="D187" s="1"/>
      <c r="E187" s="3" t="e">
        <f t="shared" si="25"/>
        <v>#DIV/0!</v>
      </c>
      <c r="F187" s="1"/>
      <c r="G187" s="1"/>
      <c r="H187" s="1">
        <f t="shared" si="28"/>
        <v>0</v>
      </c>
      <c r="I187" s="1"/>
      <c r="J187" s="1"/>
      <c r="K187" s="1"/>
      <c r="L187" s="1">
        <f t="shared" si="29"/>
        <v>0</v>
      </c>
      <c r="M187" s="1">
        <f t="shared" si="26"/>
        <v>0</v>
      </c>
      <c r="N187" s="1"/>
      <c r="O187" s="1">
        <f t="shared" si="27"/>
        <v>0</v>
      </c>
    </row>
    <row r="188" spans="1:15" ht="15.75" x14ac:dyDescent="0.25">
      <c r="A188" s="1"/>
      <c r="B188" s="1"/>
      <c r="C188" s="1"/>
      <c r="D188" s="1"/>
      <c r="E188" s="3" t="e">
        <f t="shared" si="25"/>
        <v>#DIV/0!</v>
      </c>
      <c r="F188" s="1"/>
      <c r="G188" s="1"/>
      <c r="H188" s="1">
        <f t="shared" si="28"/>
        <v>0</v>
      </c>
      <c r="I188" s="1"/>
      <c r="J188" s="1"/>
      <c r="K188" s="1"/>
      <c r="L188" s="1">
        <f t="shared" si="29"/>
        <v>0</v>
      </c>
      <c r="M188" s="1">
        <f t="shared" si="26"/>
        <v>0</v>
      </c>
      <c r="N188" s="1"/>
      <c r="O188" s="1">
        <f t="shared" si="27"/>
        <v>0</v>
      </c>
    </row>
    <row r="189" spans="1:15" ht="15.75" x14ac:dyDescent="0.25">
      <c r="A189" s="1"/>
      <c r="B189" s="1"/>
      <c r="C189" s="1"/>
      <c r="D189" s="1"/>
      <c r="E189" s="3" t="e">
        <f t="shared" si="25"/>
        <v>#DIV/0!</v>
      </c>
      <c r="F189" s="1"/>
      <c r="G189" s="1"/>
      <c r="H189" s="1">
        <f t="shared" si="28"/>
        <v>0</v>
      </c>
      <c r="I189" s="1"/>
      <c r="J189" s="1"/>
      <c r="K189" s="1"/>
      <c r="L189" s="1">
        <f t="shared" si="29"/>
        <v>0</v>
      </c>
      <c r="M189" s="1">
        <f t="shared" si="26"/>
        <v>0</v>
      </c>
      <c r="N189" s="1"/>
      <c r="O189" s="1">
        <f t="shared" si="27"/>
        <v>0</v>
      </c>
    </row>
    <row r="190" spans="1:15" ht="15.75" x14ac:dyDescent="0.25">
      <c r="A190" s="1"/>
      <c r="B190" s="1"/>
      <c r="C190" s="1"/>
      <c r="D190" s="1"/>
      <c r="E190" s="3" t="e">
        <f t="shared" si="25"/>
        <v>#DIV/0!</v>
      </c>
      <c r="F190" s="1"/>
      <c r="G190" s="1"/>
      <c r="H190" s="1">
        <f t="shared" si="28"/>
        <v>0</v>
      </c>
      <c r="I190" s="1"/>
      <c r="J190" s="1"/>
      <c r="K190" s="1"/>
      <c r="L190" s="1">
        <f t="shared" si="29"/>
        <v>0</v>
      </c>
      <c r="M190" s="1">
        <f t="shared" si="26"/>
        <v>0</v>
      </c>
      <c r="N190" s="1"/>
      <c r="O190" s="1">
        <f t="shared" si="27"/>
        <v>0</v>
      </c>
    </row>
    <row r="191" spans="1:15" ht="15.75" x14ac:dyDescent="0.25">
      <c r="A191" s="1"/>
      <c r="B191" s="1"/>
      <c r="C191" s="1"/>
      <c r="D191" s="1"/>
      <c r="E191" s="3" t="e">
        <f t="shared" si="25"/>
        <v>#DIV/0!</v>
      </c>
      <c r="F191" s="1"/>
      <c r="G191" s="1"/>
      <c r="H191" s="1">
        <f t="shared" si="28"/>
        <v>0</v>
      </c>
      <c r="I191" s="1"/>
      <c r="J191" s="1"/>
      <c r="K191" s="1"/>
      <c r="L191" s="1">
        <f t="shared" si="29"/>
        <v>0</v>
      </c>
      <c r="M191" s="1">
        <f t="shared" si="26"/>
        <v>0</v>
      </c>
      <c r="N191" s="1"/>
      <c r="O191" s="1">
        <f t="shared" si="27"/>
        <v>0</v>
      </c>
    </row>
    <row r="192" spans="1:15" ht="15.75" x14ac:dyDescent="0.25">
      <c r="A192" s="1"/>
      <c r="B192" s="1"/>
      <c r="C192" s="1"/>
      <c r="D192" s="1"/>
      <c r="E192" s="3" t="e">
        <f t="shared" si="25"/>
        <v>#DIV/0!</v>
      </c>
      <c r="F192" s="1"/>
      <c r="G192" s="1"/>
      <c r="H192" s="1">
        <f t="shared" si="28"/>
        <v>0</v>
      </c>
      <c r="I192" s="1"/>
      <c r="J192" s="1"/>
      <c r="K192" s="1"/>
      <c r="L192" s="1">
        <f t="shared" si="29"/>
        <v>0</v>
      </c>
      <c r="M192" s="1">
        <f t="shared" si="26"/>
        <v>0</v>
      </c>
      <c r="N192" s="1"/>
      <c r="O192" s="1">
        <f t="shared" si="27"/>
        <v>0</v>
      </c>
    </row>
    <row r="193" spans="1:15" ht="15.75" x14ac:dyDescent="0.25">
      <c r="A193" s="1"/>
      <c r="B193" s="1"/>
      <c r="C193" s="1"/>
      <c r="D193" s="1"/>
      <c r="E193" s="3" t="e">
        <f t="shared" si="25"/>
        <v>#DIV/0!</v>
      </c>
      <c r="F193" s="1"/>
      <c r="G193" s="1"/>
      <c r="H193" s="1">
        <f t="shared" si="28"/>
        <v>0</v>
      </c>
      <c r="I193" s="1"/>
      <c r="J193" s="1"/>
      <c r="K193" s="1"/>
      <c r="L193" s="1">
        <f t="shared" si="29"/>
        <v>0</v>
      </c>
      <c r="M193" s="1">
        <f t="shared" si="26"/>
        <v>0</v>
      </c>
      <c r="N193" s="1"/>
      <c r="O193" s="1">
        <f t="shared" si="27"/>
        <v>0</v>
      </c>
    </row>
    <row r="194" spans="1:15" ht="15.75" x14ac:dyDescent="0.25">
      <c r="A194" s="1"/>
      <c r="B194" s="1"/>
      <c r="C194" s="1"/>
      <c r="D194" s="1"/>
      <c r="E194" s="3" t="e">
        <f t="shared" si="25"/>
        <v>#DIV/0!</v>
      </c>
      <c r="F194" s="1"/>
      <c r="G194" s="1"/>
      <c r="H194" s="1">
        <f t="shared" si="28"/>
        <v>0</v>
      </c>
      <c r="I194" s="1"/>
      <c r="J194" s="1"/>
      <c r="K194" s="1"/>
      <c r="L194" s="1">
        <f t="shared" si="29"/>
        <v>0</v>
      </c>
      <c r="M194" s="1">
        <f t="shared" si="26"/>
        <v>0</v>
      </c>
      <c r="N194" s="1"/>
      <c r="O194" s="1">
        <f t="shared" si="27"/>
        <v>0</v>
      </c>
    </row>
    <row r="195" spans="1:15" ht="15.75" x14ac:dyDescent="0.25">
      <c r="A195" s="1"/>
      <c r="B195" s="1"/>
      <c r="C195" s="1"/>
      <c r="D195" s="1"/>
      <c r="E195" s="3" t="e">
        <f t="shared" si="25"/>
        <v>#DIV/0!</v>
      </c>
      <c r="F195" s="1"/>
      <c r="G195" s="1"/>
      <c r="H195" s="1">
        <f t="shared" si="28"/>
        <v>0</v>
      </c>
      <c r="I195" s="1"/>
      <c r="J195" s="1"/>
      <c r="K195" s="1"/>
      <c r="L195" s="1">
        <f t="shared" si="29"/>
        <v>0</v>
      </c>
      <c r="M195" s="1">
        <f t="shared" si="26"/>
        <v>0</v>
      </c>
      <c r="N195" s="1"/>
      <c r="O195" s="1">
        <f t="shared" si="27"/>
        <v>0</v>
      </c>
    </row>
    <row r="196" spans="1:15" ht="15.75" x14ac:dyDescent="0.25">
      <c r="A196" s="1"/>
      <c r="B196" s="1"/>
      <c r="C196" s="1"/>
      <c r="D196" s="1"/>
      <c r="E196" s="3" t="e">
        <f t="shared" si="25"/>
        <v>#DIV/0!</v>
      </c>
      <c r="F196" s="1"/>
      <c r="G196" s="1"/>
      <c r="H196" s="1">
        <f t="shared" si="28"/>
        <v>0</v>
      </c>
      <c r="I196" s="1"/>
      <c r="J196" s="1"/>
      <c r="K196" s="1"/>
      <c r="L196" s="1">
        <f t="shared" si="29"/>
        <v>0</v>
      </c>
      <c r="M196" s="1">
        <f t="shared" si="26"/>
        <v>0</v>
      </c>
      <c r="N196" s="1"/>
      <c r="O196" s="1">
        <f t="shared" si="27"/>
        <v>0</v>
      </c>
    </row>
    <row r="197" spans="1:15" ht="15.75" x14ac:dyDescent="0.25">
      <c r="A197" s="1"/>
      <c r="B197" s="1"/>
      <c r="C197" s="1"/>
      <c r="D197" s="1"/>
      <c r="E197" s="3" t="e">
        <f t="shared" si="25"/>
        <v>#DIV/0!</v>
      </c>
      <c r="F197" s="1"/>
      <c r="G197" s="1"/>
      <c r="H197" s="1">
        <f t="shared" si="28"/>
        <v>0</v>
      </c>
      <c r="I197" s="1"/>
      <c r="J197" s="1"/>
      <c r="K197" s="1"/>
      <c r="L197" s="1">
        <f t="shared" si="29"/>
        <v>0</v>
      </c>
      <c r="M197" s="1">
        <f t="shared" si="26"/>
        <v>0</v>
      </c>
      <c r="N197" s="1"/>
      <c r="O197" s="1">
        <f t="shared" si="27"/>
        <v>0</v>
      </c>
    </row>
    <row r="198" spans="1:15" ht="15.75" x14ac:dyDescent="0.25">
      <c r="A198" s="1"/>
      <c r="B198" s="1"/>
      <c r="C198" s="1"/>
      <c r="D198" s="1"/>
      <c r="E198" s="3" t="e">
        <f t="shared" si="25"/>
        <v>#DIV/0!</v>
      </c>
      <c r="F198" s="1"/>
      <c r="G198" s="1"/>
      <c r="H198" s="1">
        <f t="shared" si="28"/>
        <v>0</v>
      </c>
      <c r="I198" s="1"/>
      <c r="J198" s="1"/>
      <c r="K198" s="1"/>
      <c r="L198" s="1">
        <f t="shared" si="29"/>
        <v>0</v>
      </c>
      <c r="M198" s="1">
        <f t="shared" si="26"/>
        <v>0</v>
      </c>
      <c r="N198" s="1"/>
      <c r="O198" s="1">
        <f t="shared" si="27"/>
        <v>0</v>
      </c>
    </row>
    <row r="199" spans="1:15" ht="15.75" x14ac:dyDescent="0.25">
      <c r="A199" s="1"/>
      <c r="B199" s="1"/>
      <c r="C199" s="1"/>
      <c r="D199" s="1"/>
      <c r="E199" s="3" t="e">
        <f t="shared" si="25"/>
        <v>#DIV/0!</v>
      </c>
      <c r="F199" s="1"/>
      <c r="G199" s="1"/>
      <c r="H199" s="1">
        <f t="shared" si="28"/>
        <v>0</v>
      </c>
      <c r="I199" s="1"/>
      <c r="J199" s="1"/>
      <c r="K199" s="1"/>
      <c r="L199" s="1">
        <f t="shared" si="29"/>
        <v>0</v>
      </c>
      <c r="M199" s="1">
        <f t="shared" si="26"/>
        <v>0</v>
      </c>
      <c r="N199" s="1"/>
      <c r="O199" s="1">
        <f t="shared" si="27"/>
        <v>0</v>
      </c>
    </row>
    <row r="200" spans="1:15" ht="15.75" x14ac:dyDescent="0.25">
      <c r="A200" s="1"/>
      <c r="B200" s="1"/>
      <c r="C200" s="1"/>
      <c r="D200" s="1"/>
      <c r="E200" s="3" t="e">
        <f t="shared" si="25"/>
        <v>#DIV/0!</v>
      </c>
      <c r="F200" s="1"/>
      <c r="G200" s="1"/>
      <c r="H200" s="1">
        <f t="shared" si="28"/>
        <v>0</v>
      </c>
      <c r="I200" s="1"/>
      <c r="J200" s="1"/>
      <c r="K200" s="1"/>
      <c r="L200" s="1">
        <f t="shared" si="29"/>
        <v>0</v>
      </c>
      <c r="M200" s="1">
        <f t="shared" si="26"/>
        <v>0</v>
      </c>
      <c r="N200" s="1"/>
      <c r="O200" s="1">
        <f t="shared" si="27"/>
        <v>0</v>
      </c>
    </row>
  </sheetData>
  <sortState xmlns:xlrd2="http://schemas.microsoft.com/office/spreadsheetml/2017/richdata2" ref="A3:O104">
    <sortCondition ref="A22:A104"/>
  </sortState>
  <mergeCells count="1">
    <mergeCell ref="A1:O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9"/>
  <sheetViews>
    <sheetView topLeftCell="A4" workbookViewId="0">
      <selection activeCell="A22" sqref="A22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6" width="8.140625" customWidth="1"/>
    <col min="7" max="7" width="8.7109375" customWidth="1"/>
    <col min="8" max="14" width="8.140625" customWidth="1"/>
    <col min="15" max="15" width="12.7109375" customWidth="1"/>
    <col min="25" max="25" width="12.28515625" customWidth="1"/>
  </cols>
  <sheetData>
    <row r="1" spans="1:17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7" ht="15.75" x14ac:dyDescent="0.25">
      <c r="A2" s="1" t="s">
        <v>18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7" ht="15.75" x14ac:dyDescent="0.25">
      <c r="A3" s="1" t="s">
        <v>151</v>
      </c>
      <c r="B3" s="1">
        <v>0</v>
      </c>
      <c r="C3" s="1">
        <v>3</v>
      </c>
      <c r="D3" s="1">
        <v>0</v>
      </c>
      <c r="E3" s="3">
        <f t="shared" ref="E3:E34" si="0">(B3)/(B3+C3+D3)</f>
        <v>0</v>
      </c>
      <c r="F3" s="1">
        <f>1+3+1</f>
        <v>5</v>
      </c>
      <c r="G3" s="1">
        <f>16+10+15</f>
        <v>41</v>
      </c>
      <c r="H3" s="4">
        <f t="shared" ref="H3:H34" si="1">F3-G3</f>
        <v>-36</v>
      </c>
      <c r="I3" s="1"/>
      <c r="J3" s="1"/>
      <c r="K3" s="1">
        <v>20</v>
      </c>
      <c r="L3" s="1">
        <f t="shared" ref="L3:L34" si="2">B3*10</f>
        <v>0</v>
      </c>
      <c r="M3" s="1">
        <f t="shared" ref="M3:M34" si="3">D3*5</f>
        <v>0</v>
      </c>
      <c r="N3" s="1">
        <v>10</v>
      </c>
      <c r="O3" s="4">
        <f t="shared" ref="O3:O34" si="4">SUM(I3:N3)</f>
        <v>30</v>
      </c>
      <c r="Q3" s="5"/>
    </row>
    <row r="4" spans="1:17" ht="15.75" x14ac:dyDescent="0.25">
      <c r="A4" s="1" t="s">
        <v>116</v>
      </c>
      <c r="B4" s="4">
        <v>5</v>
      </c>
      <c r="C4" s="4">
        <v>2</v>
      </c>
      <c r="D4" s="4">
        <v>0</v>
      </c>
      <c r="E4" s="3">
        <f t="shared" si="0"/>
        <v>0.7142857142857143</v>
      </c>
      <c r="F4" s="4">
        <f>15+2+7+6+23+12+1</f>
        <v>66</v>
      </c>
      <c r="G4" s="4">
        <f>0+8+6+3+4+5+3</f>
        <v>29</v>
      </c>
      <c r="H4" s="4">
        <f t="shared" si="1"/>
        <v>37</v>
      </c>
      <c r="I4" s="4">
        <v>60</v>
      </c>
      <c r="J4" s="4">
        <v>40</v>
      </c>
      <c r="K4" s="4"/>
      <c r="L4" s="1">
        <f t="shared" si="2"/>
        <v>50</v>
      </c>
      <c r="M4" s="1">
        <f t="shared" si="3"/>
        <v>0</v>
      </c>
      <c r="N4" s="4">
        <v>20</v>
      </c>
      <c r="O4" s="4">
        <f t="shared" si="4"/>
        <v>170</v>
      </c>
      <c r="P4" s="5"/>
      <c r="Q4" s="5"/>
    </row>
    <row r="5" spans="1:17" ht="15.75" x14ac:dyDescent="0.25">
      <c r="A5" s="1" t="s">
        <v>134</v>
      </c>
      <c r="B5" s="1">
        <v>2</v>
      </c>
      <c r="C5" s="1">
        <v>2</v>
      </c>
      <c r="D5" s="1">
        <v>0</v>
      </c>
      <c r="E5" s="3">
        <f t="shared" si="0"/>
        <v>0.5</v>
      </c>
      <c r="F5" s="1">
        <f>1+11+9+12</f>
        <v>33</v>
      </c>
      <c r="G5" s="1">
        <f>6+10+5+19</f>
        <v>40</v>
      </c>
      <c r="H5" s="4">
        <f t="shared" si="1"/>
        <v>-7</v>
      </c>
      <c r="I5" s="1"/>
      <c r="J5" s="1">
        <v>40</v>
      </c>
      <c r="K5" s="1"/>
      <c r="L5" s="1">
        <f t="shared" si="2"/>
        <v>20</v>
      </c>
      <c r="M5" s="1">
        <f t="shared" si="3"/>
        <v>0</v>
      </c>
      <c r="N5" s="1">
        <v>10</v>
      </c>
      <c r="O5" s="4">
        <f t="shared" si="4"/>
        <v>70</v>
      </c>
      <c r="Q5" s="5"/>
    </row>
    <row r="6" spans="1:17" ht="15.75" x14ac:dyDescent="0.25">
      <c r="A6" s="1" t="s">
        <v>107</v>
      </c>
      <c r="B6" s="1">
        <v>3</v>
      </c>
      <c r="C6" s="1">
        <v>1</v>
      </c>
      <c r="D6" s="1">
        <v>0</v>
      </c>
      <c r="E6" s="3">
        <f t="shared" si="0"/>
        <v>0.75</v>
      </c>
      <c r="F6" s="1">
        <f>4+5+11+6</f>
        <v>26</v>
      </c>
      <c r="G6" s="1">
        <f>3+6+2+5</f>
        <v>16</v>
      </c>
      <c r="H6" s="1">
        <f t="shared" si="1"/>
        <v>10</v>
      </c>
      <c r="I6" s="1">
        <v>60</v>
      </c>
      <c r="J6" s="1"/>
      <c r="K6" s="1"/>
      <c r="L6" s="1">
        <f t="shared" si="2"/>
        <v>30</v>
      </c>
      <c r="M6" s="1">
        <f t="shared" si="3"/>
        <v>0</v>
      </c>
      <c r="N6" s="1">
        <v>10</v>
      </c>
      <c r="O6" s="1">
        <f t="shared" si="4"/>
        <v>100</v>
      </c>
      <c r="Q6" s="5"/>
    </row>
    <row r="7" spans="1:17" ht="15.75" x14ac:dyDescent="0.25">
      <c r="A7" s="1" t="s">
        <v>135</v>
      </c>
      <c r="B7" s="1">
        <v>6</v>
      </c>
      <c r="C7" s="1">
        <v>1</v>
      </c>
      <c r="D7" s="1">
        <v>0</v>
      </c>
      <c r="E7" s="3">
        <f t="shared" si="0"/>
        <v>0.8571428571428571</v>
      </c>
      <c r="F7" s="1">
        <f>6+21+19+10+12+12+3</f>
        <v>83</v>
      </c>
      <c r="G7" s="1">
        <f>1+3+12+9+2+5+15</f>
        <v>47</v>
      </c>
      <c r="H7" s="4">
        <f t="shared" si="1"/>
        <v>36</v>
      </c>
      <c r="I7" s="1">
        <v>60</v>
      </c>
      <c r="J7" s="1">
        <v>40</v>
      </c>
      <c r="K7" s="1"/>
      <c r="L7" s="1">
        <f t="shared" si="2"/>
        <v>60</v>
      </c>
      <c r="M7" s="1">
        <f t="shared" si="3"/>
        <v>0</v>
      </c>
      <c r="N7" s="1">
        <v>20</v>
      </c>
      <c r="O7" s="4">
        <f t="shared" si="4"/>
        <v>180</v>
      </c>
      <c r="Q7" s="5"/>
    </row>
    <row r="8" spans="1:17" ht="15.75" x14ac:dyDescent="0.25">
      <c r="A8" s="1" t="s">
        <v>117</v>
      </c>
      <c r="B8" s="4">
        <v>4</v>
      </c>
      <c r="C8" s="4">
        <v>3</v>
      </c>
      <c r="D8" s="4">
        <v>1</v>
      </c>
      <c r="E8" s="3">
        <f t="shared" si="0"/>
        <v>0.5</v>
      </c>
      <c r="F8" s="4">
        <f>9+4+13+9+14+5+15+3</f>
        <v>72</v>
      </c>
      <c r="G8" s="4">
        <f>9+17+8+12+6+12+6+1</f>
        <v>71</v>
      </c>
      <c r="H8" s="4">
        <f t="shared" si="1"/>
        <v>1</v>
      </c>
      <c r="I8" s="4">
        <v>60</v>
      </c>
      <c r="J8" s="4"/>
      <c r="K8" s="4"/>
      <c r="L8" s="1">
        <f t="shared" si="2"/>
        <v>40</v>
      </c>
      <c r="M8" s="1">
        <f t="shared" si="3"/>
        <v>5</v>
      </c>
      <c r="N8" s="4">
        <v>20</v>
      </c>
      <c r="O8" s="4">
        <f t="shared" si="4"/>
        <v>125</v>
      </c>
    </row>
    <row r="9" spans="1:17" ht="15.75" x14ac:dyDescent="0.25">
      <c r="A9" s="1" t="s">
        <v>45</v>
      </c>
      <c r="B9" s="1">
        <v>5</v>
      </c>
      <c r="C9" s="1">
        <v>5</v>
      </c>
      <c r="D9" s="1">
        <v>0</v>
      </c>
      <c r="E9" s="3">
        <f t="shared" si="0"/>
        <v>0.5</v>
      </c>
      <c r="F9" s="1">
        <f>11+10+5+7+2+5+10+3+15+5</f>
        <v>73</v>
      </c>
      <c r="G9" s="1">
        <f>7+4+9+4+12+12+3+10+1+174</f>
        <v>236</v>
      </c>
      <c r="H9" s="4">
        <f t="shared" si="1"/>
        <v>-163</v>
      </c>
      <c r="I9" s="1"/>
      <c r="J9" s="1">
        <v>40</v>
      </c>
      <c r="K9" s="1">
        <v>40</v>
      </c>
      <c r="L9" s="1">
        <f t="shared" si="2"/>
        <v>50</v>
      </c>
      <c r="M9" s="1">
        <f t="shared" si="3"/>
        <v>0</v>
      </c>
      <c r="N9" s="1">
        <v>30</v>
      </c>
      <c r="O9" s="4">
        <f t="shared" si="4"/>
        <v>160</v>
      </c>
    </row>
    <row r="10" spans="1:17" ht="15.75" x14ac:dyDescent="0.25">
      <c r="A10" s="1" t="s">
        <v>108</v>
      </c>
      <c r="B10" s="1">
        <v>0</v>
      </c>
      <c r="C10" s="1">
        <v>6</v>
      </c>
      <c r="D10" s="1">
        <v>0</v>
      </c>
      <c r="E10" s="3">
        <f t="shared" si="0"/>
        <v>0</v>
      </c>
      <c r="F10" s="1">
        <f>1+2+2+4+3+1</f>
        <v>13</v>
      </c>
      <c r="G10" s="1">
        <f>11+7+11+10+21+10</f>
        <v>70</v>
      </c>
      <c r="H10" s="1">
        <f t="shared" si="1"/>
        <v>-57</v>
      </c>
      <c r="I10" s="1"/>
      <c r="J10" s="1"/>
      <c r="K10" s="1">
        <v>20</v>
      </c>
      <c r="L10" s="1">
        <f t="shared" si="2"/>
        <v>0</v>
      </c>
      <c r="M10" s="1">
        <f t="shared" si="3"/>
        <v>0</v>
      </c>
      <c r="N10" s="1">
        <v>20</v>
      </c>
      <c r="O10" s="1">
        <f t="shared" si="4"/>
        <v>40</v>
      </c>
    </row>
    <row r="11" spans="1:17" ht="15.75" x14ac:dyDescent="0.25">
      <c r="A11" s="1" t="s">
        <v>147</v>
      </c>
      <c r="B11" s="1">
        <v>1</v>
      </c>
      <c r="C11" s="1">
        <v>3</v>
      </c>
      <c r="D11" s="1">
        <v>0</v>
      </c>
      <c r="E11" s="3">
        <f t="shared" si="0"/>
        <v>0.25</v>
      </c>
      <c r="F11" s="1">
        <f>9+1+6+4</f>
        <v>20</v>
      </c>
      <c r="G11" s="1">
        <f>10+11+3+5</f>
        <v>29</v>
      </c>
      <c r="H11" s="4">
        <f t="shared" si="1"/>
        <v>-9</v>
      </c>
      <c r="I11" s="1"/>
      <c r="J11" s="1"/>
      <c r="K11" s="1"/>
      <c r="L11" s="1">
        <f t="shared" si="2"/>
        <v>10</v>
      </c>
      <c r="M11" s="1">
        <f t="shared" si="3"/>
        <v>0</v>
      </c>
      <c r="N11" s="1">
        <v>10</v>
      </c>
      <c r="O11" s="4">
        <f t="shared" si="4"/>
        <v>20</v>
      </c>
    </row>
    <row r="12" spans="1:17" ht="15.75" x14ac:dyDescent="0.25">
      <c r="A12" s="1" t="s">
        <v>150</v>
      </c>
      <c r="B12" s="1">
        <v>3</v>
      </c>
      <c r="C12" s="1">
        <v>0</v>
      </c>
      <c r="D12" s="1">
        <v>0</v>
      </c>
      <c r="E12" s="3">
        <f t="shared" si="0"/>
        <v>1</v>
      </c>
      <c r="F12" s="1">
        <f>16+10+17</f>
        <v>43</v>
      </c>
      <c r="G12" s="1">
        <f>1+3+5</f>
        <v>9</v>
      </c>
      <c r="H12" s="4">
        <f t="shared" si="1"/>
        <v>34</v>
      </c>
      <c r="I12" s="1">
        <v>60</v>
      </c>
      <c r="J12" s="1"/>
      <c r="K12" s="1"/>
      <c r="L12" s="1">
        <f t="shared" si="2"/>
        <v>30</v>
      </c>
      <c r="M12" s="1">
        <f t="shared" si="3"/>
        <v>0</v>
      </c>
      <c r="N12" s="1">
        <v>10</v>
      </c>
      <c r="O12" s="4">
        <f t="shared" si="4"/>
        <v>100</v>
      </c>
    </row>
    <row r="13" spans="1:17" ht="15.75" x14ac:dyDescent="0.25">
      <c r="A13" s="1" t="s">
        <v>74</v>
      </c>
      <c r="B13" s="4">
        <v>3</v>
      </c>
      <c r="C13" s="4">
        <v>1</v>
      </c>
      <c r="D13" s="4">
        <v>0</v>
      </c>
      <c r="E13" s="3">
        <f t="shared" si="0"/>
        <v>0.75</v>
      </c>
      <c r="F13" s="4">
        <f>8+8+12+3</f>
        <v>31</v>
      </c>
      <c r="G13" s="4">
        <f>2+2+9+6</f>
        <v>19</v>
      </c>
      <c r="H13" s="4">
        <f t="shared" si="1"/>
        <v>12</v>
      </c>
      <c r="I13" s="4"/>
      <c r="J13" s="4">
        <v>40</v>
      </c>
      <c r="K13" s="4"/>
      <c r="L13" s="1">
        <f t="shared" si="2"/>
        <v>30</v>
      </c>
      <c r="M13" s="1">
        <f t="shared" si="3"/>
        <v>0</v>
      </c>
      <c r="N13" s="4">
        <v>10</v>
      </c>
      <c r="O13" s="4">
        <f t="shared" si="4"/>
        <v>80</v>
      </c>
      <c r="P13" s="5"/>
    </row>
    <row r="14" spans="1:17" ht="15.75" x14ac:dyDescent="0.25">
      <c r="A14" s="1" t="s">
        <v>118</v>
      </c>
      <c r="B14" s="4">
        <v>1</v>
      </c>
      <c r="C14" s="4">
        <v>2</v>
      </c>
      <c r="D14" s="4">
        <v>0</v>
      </c>
      <c r="E14" s="3">
        <f t="shared" si="0"/>
        <v>0.33333333333333331</v>
      </c>
      <c r="F14" s="4">
        <f>2+17+6</f>
        <v>25</v>
      </c>
      <c r="G14" s="4">
        <f>8+4+7</f>
        <v>19</v>
      </c>
      <c r="H14" s="4">
        <f t="shared" si="1"/>
        <v>6</v>
      </c>
      <c r="I14" s="4"/>
      <c r="J14" s="4"/>
      <c r="K14" s="4">
        <v>20</v>
      </c>
      <c r="L14" s="1">
        <f t="shared" si="2"/>
        <v>10</v>
      </c>
      <c r="M14" s="1">
        <f t="shared" si="3"/>
        <v>0</v>
      </c>
      <c r="N14" s="4">
        <v>10</v>
      </c>
      <c r="O14" s="4">
        <f t="shared" si="4"/>
        <v>40</v>
      </c>
    </row>
    <row r="15" spans="1:17" ht="15.75" x14ac:dyDescent="0.25">
      <c r="A15" s="1" t="s">
        <v>114</v>
      </c>
      <c r="B15" s="1">
        <v>6</v>
      </c>
      <c r="C15" s="1">
        <v>1</v>
      </c>
      <c r="D15" s="1">
        <v>0</v>
      </c>
      <c r="E15" s="3">
        <f t="shared" si="0"/>
        <v>0.8571428571428571</v>
      </c>
      <c r="F15" s="1">
        <f>11+10+9+5+11+5+15</f>
        <v>66</v>
      </c>
      <c r="G15" s="1">
        <f>3+11+8+3+1+4+3</f>
        <v>33</v>
      </c>
      <c r="H15" s="4">
        <f t="shared" si="1"/>
        <v>33</v>
      </c>
      <c r="I15" s="1">
        <v>120</v>
      </c>
      <c r="J15" s="1"/>
      <c r="K15" s="1"/>
      <c r="L15" s="1">
        <f t="shared" si="2"/>
        <v>60</v>
      </c>
      <c r="M15" s="1">
        <f t="shared" si="3"/>
        <v>0</v>
      </c>
      <c r="N15" s="1">
        <v>20</v>
      </c>
      <c r="O15" s="4">
        <f t="shared" si="4"/>
        <v>200</v>
      </c>
    </row>
    <row r="16" spans="1:17" ht="15.75" x14ac:dyDescent="0.25">
      <c r="A16" s="1" t="s">
        <v>129</v>
      </c>
      <c r="B16" s="4">
        <v>0</v>
      </c>
      <c r="C16" s="4">
        <v>3</v>
      </c>
      <c r="D16" s="4">
        <v>0</v>
      </c>
      <c r="E16" s="3">
        <f t="shared" si="0"/>
        <v>0</v>
      </c>
      <c r="F16" s="4">
        <f>6+4+6</f>
        <v>16</v>
      </c>
      <c r="G16" s="4">
        <f>14+23+14</f>
        <v>51</v>
      </c>
      <c r="H16" s="4">
        <f t="shared" si="1"/>
        <v>-35</v>
      </c>
      <c r="I16" s="4"/>
      <c r="J16" s="4"/>
      <c r="K16" s="4">
        <v>20</v>
      </c>
      <c r="L16" s="1">
        <f t="shared" si="2"/>
        <v>0</v>
      </c>
      <c r="M16" s="1">
        <f t="shared" si="3"/>
        <v>0</v>
      </c>
      <c r="N16" s="4">
        <v>10</v>
      </c>
      <c r="O16" s="4">
        <f t="shared" si="4"/>
        <v>30</v>
      </c>
    </row>
    <row r="17" spans="1:17" ht="15.75" x14ac:dyDescent="0.25">
      <c r="A17" s="1" t="s">
        <v>71</v>
      </c>
      <c r="B17" s="4">
        <v>0</v>
      </c>
      <c r="C17" s="4">
        <v>2</v>
      </c>
      <c r="D17" s="4">
        <v>1</v>
      </c>
      <c r="E17" s="3">
        <f t="shared" si="0"/>
        <v>0</v>
      </c>
      <c r="F17" s="4">
        <f>0+9+8</f>
        <v>17</v>
      </c>
      <c r="G17" s="4">
        <f>15+9+13</f>
        <v>37</v>
      </c>
      <c r="H17" s="4">
        <f t="shared" si="1"/>
        <v>-20</v>
      </c>
      <c r="I17" s="4"/>
      <c r="J17" s="4"/>
      <c r="K17" s="4"/>
      <c r="L17" s="1">
        <f t="shared" si="2"/>
        <v>0</v>
      </c>
      <c r="M17" s="1">
        <f t="shared" si="3"/>
        <v>5</v>
      </c>
      <c r="N17" s="4">
        <v>10</v>
      </c>
      <c r="O17" s="4">
        <f t="shared" si="4"/>
        <v>15</v>
      </c>
      <c r="P17" s="5"/>
    </row>
    <row r="18" spans="1:17" ht="15.75" x14ac:dyDescent="0.25">
      <c r="A18" s="1" t="s">
        <v>110</v>
      </c>
      <c r="B18" s="1">
        <v>1</v>
      </c>
      <c r="C18" s="1">
        <v>6</v>
      </c>
      <c r="D18" s="1">
        <v>0</v>
      </c>
      <c r="E18" s="3">
        <f t="shared" si="0"/>
        <v>0.14285714285714285</v>
      </c>
      <c r="F18" s="1">
        <f>1+3+10+5+3+4+3</f>
        <v>29</v>
      </c>
      <c r="G18" s="1">
        <f>5+10+7+6+5+7+6</f>
        <v>46</v>
      </c>
      <c r="H18" s="1">
        <f t="shared" si="1"/>
        <v>-17</v>
      </c>
      <c r="I18" s="1"/>
      <c r="J18" s="1">
        <v>40</v>
      </c>
      <c r="K18" s="1"/>
      <c r="L18" s="1">
        <f t="shared" si="2"/>
        <v>10</v>
      </c>
      <c r="M18" s="1">
        <f t="shared" si="3"/>
        <v>0</v>
      </c>
      <c r="N18" s="1">
        <v>20</v>
      </c>
      <c r="O18" s="1">
        <f t="shared" si="4"/>
        <v>70</v>
      </c>
      <c r="P18" s="5"/>
    </row>
    <row r="19" spans="1:17" ht="15.75" x14ac:dyDescent="0.25">
      <c r="A19" s="1" t="s">
        <v>109</v>
      </c>
      <c r="B19" s="1">
        <v>2</v>
      </c>
      <c r="C19" s="1">
        <v>1</v>
      </c>
      <c r="D19" s="1">
        <v>0</v>
      </c>
      <c r="E19" s="3">
        <f t="shared" si="0"/>
        <v>0.66666666666666663</v>
      </c>
      <c r="F19" s="1">
        <f>11+6+2</f>
        <v>19</v>
      </c>
      <c r="G19" s="1">
        <f>1+5+9</f>
        <v>15</v>
      </c>
      <c r="H19" s="1">
        <f t="shared" si="1"/>
        <v>4</v>
      </c>
      <c r="I19" s="1"/>
      <c r="J19" s="1"/>
      <c r="K19" s="1">
        <v>20</v>
      </c>
      <c r="L19" s="1">
        <f t="shared" si="2"/>
        <v>20</v>
      </c>
      <c r="M19" s="1">
        <f t="shared" si="3"/>
        <v>0</v>
      </c>
      <c r="N19" s="1">
        <v>10</v>
      </c>
      <c r="O19" s="1">
        <f t="shared" si="4"/>
        <v>50</v>
      </c>
      <c r="P19" s="5"/>
    </row>
    <row r="20" spans="1:17" ht="15.75" x14ac:dyDescent="0.25">
      <c r="A20" s="1" t="s">
        <v>111</v>
      </c>
      <c r="B20" s="4">
        <v>2</v>
      </c>
      <c r="C20" s="4">
        <v>1</v>
      </c>
      <c r="D20" s="4">
        <v>0</v>
      </c>
      <c r="E20" s="3">
        <f t="shared" si="0"/>
        <v>0.66666666666666663</v>
      </c>
      <c r="F20" s="4">
        <f>5+7+2</f>
        <v>14</v>
      </c>
      <c r="G20" s="4">
        <f>1+2+7</f>
        <v>10</v>
      </c>
      <c r="H20" s="4">
        <f t="shared" si="1"/>
        <v>4</v>
      </c>
      <c r="I20" s="4"/>
      <c r="J20" s="4">
        <v>40</v>
      </c>
      <c r="K20" s="4"/>
      <c r="L20" s="1">
        <f t="shared" si="2"/>
        <v>20</v>
      </c>
      <c r="M20" s="1">
        <f t="shared" si="3"/>
        <v>0</v>
      </c>
      <c r="N20" s="4">
        <v>10</v>
      </c>
      <c r="O20" s="4">
        <f t="shared" si="4"/>
        <v>70</v>
      </c>
      <c r="P20" s="5"/>
    </row>
    <row r="21" spans="1:17" ht="15.75" x14ac:dyDescent="0.25">
      <c r="A21" s="1" t="s">
        <v>112</v>
      </c>
      <c r="B21" s="4">
        <v>3</v>
      </c>
      <c r="C21" s="4">
        <v>0</v>
      </c>
      <c r="D21" s="4">
        <v>1</v>
      </c>
      <c r="E21" s="3">
        <f t="shared" si="0"/>
        <v>0.75</v>
      </c>
      <c r="F21" s="4">
        <f>11+10+9+7</f>
        <v>37</v>
      </c>
      <c r="G21" s="4">
        <f>11+3+2+2</f>
        <v>18</v>
      </c>
      <c r="H21" s="4">
        <f t="shared" si="1"/>
        <v>19</v>
      </c>
      <c r="I21" s="4">
        <v>60</v>
      </c>
      <c r="J21" s="4"/>
      <c r="K21" s="4"/>
      <c r="L21" s="1">
        <f t="shared" si="2"/>
        <v>30</v>
      </c>
      <c r="M21" s="1">
        <f t="shared" si="3"/>
        <v>5</v>
      </c>
      <c r="N21" s="4">
        <v>20</v>
      </c>
      <c r="O21" s="4">
        <f t="shared" si="4"/>
        <v>115</v>
      </c>
      <c r="P21" s="5"/>
    </row>
    <row r="22" spans="1:17" ht="15.75" x14ac:dyDescent="0.25">
      <c r="A22" s="1" t="s">
        <v>106</v>
      </c>
      <c r="B22" s="1">
        <v>2</v>
      </c>
      <c r="C22" s="1">
        <v>4</v>
      </c>
      <c r="D22" s="1">
        <v>1</v>
      </c>
      <c r="E22" s="3">
        <f t="shared" si="0"/>
        <v>0.2857142857142857</v>
      </c>
      <c r="F22" s="1">
        <f>3+11+7+7+3+10+8</f>
        <v>49</v>
      </c>
      <c r="G22" s="1">
        <f>4+11+10+11+11+1+9</f>
        <v>57</v>
      </c>
      <c r="H22" s="1">
        <f t="shared" si="1"/>
        <v>-8</v>
      </c>
      <c r="I22" s="1"/>
      <c r="J22" s="1">
        <v>40</v>
      </c>
      <c r="K22" s="1">
        <v>20</v>
      </c>
      <c r="L22" s="1">
        <f t="shared" si="2"/>
        <v>20</v>
      </c>
      <c r="M22" s="1">
        <f t="shared" si="3"/>
        <v>5</v>
      </c>
      <c r="N22" s="1">
        <v>20</v>
      </c>
      <c r="O22" s="1">
        <f t="shared" si="4"/>
        <v>105</v>
      </c>
      <c r="P22" s="5"/>
    </row>
    <row r="23" spans="1:17" ht="15.75" x14ac:dyDescent="0.25">
      <c r="A23" s="1"/>
      <c r="B23" s="1"/>
      <c r="C23" s="1"/>
      <c r="D23" s="1"/>
      <c r="E23" s="3" t="e">
        <f t="shared" si="0"/>
        <v>#DIV/0!</v>
      </c>
      <c r="F23" s="1"/>
      <c r="G23" s="1"/>
      <c r="H23" s="4">
        <f t="shared" si="1"/>
        <v>0</v>
      </c>
      <c r="I23" s="1"/>
      <c r="J23" s="1"/>
      <c r="K23" s="1"/>
      <c r="L23" s="1">
        <f t="shared" si="2"/>
        <v>0</v>
      </c>
      <c r="M23" s="1">
        <f t="shared" si="3"/>
        <v>0</v>
      </c>
      <c r="N23" s="1"/>
      <c r="O23" s="4">
        <f t="shared" si="4"/>
        <v>0</v>
      </c>
    </row>
    <row r="24" spans="1:17" s="5" customFormat="1" ht="15.75" x14ac:dyDescent="0.25">
      <c r="A24" s="1"/>
      <c r="B24" s="1"/>
      <c r="C24" s="1"/>
      <c r="D24" s="1"/>
      <c r="E24" s="3" t="e">
        <f t="shared" si="0"/>
        <v>#DIV/0!</v>
      </c>
      <c r="F24" s="1"/>
      <c r="G24" s="1"/>
      <c r="H24" s="4">
        <f t="shared" si="1"/>
        <v>0</v>
      </c>
      <c r="I24" s="1"/>
      <c r="J24" s="1"/>
      <c r="K24" s="1"/>
      <c r="L24" s="1">
        <f t="shared" si="2"/>
        <v>0</v>
      </c>
      <c r="M24" s="1">
        <f t="shared" si="3"/>
        <v>0</v>
      </c>
      <c r="N24" s="1"/>
      <c r="O24" s="4">
        <f t="shared" si="4"/>
        <v>0</v>
      </c>
      <c r="P24"/>
      <c r="Q24"/>
    </row>
    <row r="25" spans="1:17" s="5" customFormat="1" ht="15.75" x14ac:dyDescent="0.25">
      <c r="A25" s="1"/>
      <c r="B25" s="1"/>
      <c r="C25" s="1"/>
      <c r="D25" s="1"/>
      <c r="E25" s="3" t="e">
        <f t="shared" si="0"/>
        <v>#DIV/0!</v>
      </c>
      <c r="F25" s="1"/>
      <c r="G25" s="1"/>
      <c r="H25" s="4">
        <f t="shared" si="1"/>
        <v>0</v>
      </c>
      <c r="I25" s="1"/>
      <c r="J25" s="1"/>
      <c r="K25" s="1"/>
      <c r="L25" s="1">
        <f t="shared" si="2"/>
        <v>0</v>
      </c>
      <c r="M25" s="1">
        <f t="shared" si="3"/>
        <v>0</v>
      </c>
      <c r="N25" s="1"/>
      <c r="O25" s="4">
        <f t="shared" si="4"/>
        <v>0</v>
      </c>
      <c r="P25"/>
      <c r="Q25"/>
    </row>
    <row r="26" spans="1:17" s="5" customFormat="1" ht="15.75" x14ac:dyDescent="0.25">
      <c r="A26" s="1"/>
      <c r="B26" s="1"/>
      <c r="C26" s="1"/>
      <c r="D26" s="1"/>
      <c r="E26" s="3" t="e">
        <f t="shared" si="0"/>
        <v>#DIV/0!</v>
      </c>
      <c r="F26" s="1"/>
      <c r="G26" s="1"/>
      <c r="H26" s="4">
        <f t="shared" si="1"/>
        <v>0</v>
      </c>
      <c r="I26" s="1"/>
      <c r="J26" s="1"/>
      <c r="K26" s="1"/>
      <c r="L26" s="1">
        <f t="shared" si="2"/>
        <v>0</v>
      </c>
      <c r="M26" s="1">
        <f t="shared" si="3"/>
        <v>0</v>
      </c>
      <c r="N26" s="1"/>
      <c r="O26" s="4">
        <f t="shared" si="4"/>
        <v>0</v>
      </c>
      <c r="P26"/>
      <c r="Q26"/>
    </row>
    <row r="27" spans="1:17" s="5" customFormat="1" ht="15.75" x14ac:dyDescent="0.25">
      <c r="A27" s="1"/>
      <c r="B27" s="1"/>
      <c r="C27" s="1"/>
      <c r="D27" s="1"/>
      <c r="E27" s="3" t="e">
        <f t="shared" si="0"/>
        <v>#DIV/0!</v>
      </c>
      <c r="F27" s="1"/>
      <c r="G27" s="1"/>
      <c r="H27" s="4">
        <f t="shared" si="1"/>
        <v>0</v>
      </c>
      <c r="I27" s="1"/>
      <c r="J27" s="1"/>
      <c r="K27" s="1"/>
      <c r="L27" s="1">
        <f t="shared" si="2"/>
        <v>0</v>
      </c>
      <c r="M27" s="1">
        <f t="shared" si="3"/>
        <v>0</v>
      </c>
      <c r="N27" s="1"/>
      <c r="O27" s="4">
        <f t="shared" si="4"/>
        <v>0</v>
      </c>
      <c r="P27"/>
      <c r="Q27"/>
    </row>
    <row r="28" spans="1:17" s="5" customFormat="1" ht="15.75" x14ac:dyDescent="0.25">
      <c r="A28" s="1"/>
      <c r="B28" s="1"/>
      <c r="C28" s="1"/>
      <c r="D28" s="1"/>
      <c r="E28" s="3" t="e">
        <f t="shared" si="0"/>
        <v>#DIV/0!</v>
      </c>
      <c r="F28" s="1"/>
      <c r="G28" s="1"/>
      <c r="H28" s="4">
        <f t="shared" si="1"/>
        <v>0</v>
      </c>
      <c r="I28" s="1"/>
      <c r="J28" s="1"/>
      <c r="K28" s="1"/>
      <c r="L28" s="1">
        <f t="shared" si="2"/>
        <v>0</v>
      </c>
      <c r="M28" s="1">
        <f t="shared" si="3"/>
        <v>0</v>
      </c>
      <c r="N28" s="1"/>
      <c r="O28" s="4">
        <f t="shared" si="4"/>
        <v>0</v>
      </c>
      <c r="P28"/>
      <c r="Q28"/>
    </row>
    <row r="29" spans="1:17" s="5" customFormat="1" ht="15.75" x14ac:dyDescent="0.25">
      <c r="A29" s="1"/>
      <c r="B29" s="1"/>
      <c r="C29" s="1"/>
      <c r="D29" s="1"/>
      <c r="E29" s="3" t="e">
        <f t="shared" si="0"/>
        <v>#DIV/0!</v>
      </c>
      <c r="F29" s="1"/>
      <c r="G29" s="1"/>
      <c r="H29" s="4">
        <f t="shared" si="1"/>
        <v>0</v>
      </c>
      <c r="I29" s="1"/>
      <c r="J29" s="1"/>
      <c r="K29" s="1"/>
      <c r="L29" s="1">
        <f t="shared" si="2"/>
        <v>0</v>
      </c>
      <c r="M29" s="1">
        <f t="shared" si="3"/>
        <v>0</v>
      </c>
      <c r="N29" s="1"/>
      <c r="O29" s="4">
        <f t="shared" si="4"/>
        <v>0</v>
      </c>
      <c r="P29"/>
      <c r="Q29"/>
    </row>
    <row r="30" spans="1:17" s="5" customFormat="1" ht="15.75" x14ac:dyDescent="0.25">
      <c r="A30" s="1"/>
      <c r="B30" s="1"/>
      <c r="C30" s="1"/>
      <c r="D30" s="1"/>
      <c r="E30" s="3" t="e">
        <f t="shared" si="0"/>
        <v>#DIV/0!</v>
      </c>
      <c r="F30" s="1"/>
      <c r="G30" s="1"/>
      <c r="H30" s="4">
        <f t="shared" si="1"/>
        <v>0</v>
      </c>
      <c r="I30" s="1"/>
      <c r="J30" s="1"/>
      <c r="K30" s="1"/>
      <c r="L30" s="1">
        <f t="shared" si="2"/>
        <v>0</v>
      </c>
      <c r="M30" s="1">
        <f t="shared" si="3"/>
        <v>0</v>
      </c>
      <c r="N30" s="1"/>
      <c r="O30" s="4">
        <f t="shared" si="4"/>
        <v>0</v>
      </c>
      <c r="P30"/>
      <c r="Q30"/>
    </row>
    <row r="31" spans="1:17" s="5" customFormat="1" ht="15.75" x14ac:dyDescent="0.25">
      <c r="A31" s="1"/>
      <c r="B31" s="1"/>
      <c r="C31" s="1"/>
      <c r="D31" s="1"/>
      <c r="E31" s="3" t="e">
        <f t="shared" si="0"/>
        <v>#DIV/0!</v>
      </c>
      <c r="F31" s="1"/>
      <c r="G31" s="1"/>
      <c r="H31" s="4">
        <f t="shared" si="1"/>
        <v>0</v>
      </c>
      <c r="I31" s="1"/>
      <c r="J31" s="1"/>
      <c r="K31" s="1"/>
      <c r="L31" s="1">
        <f t="shared" si="2"/>
        <v>0</v>
      </c>
      <c r="M31" s="1">
        <f t="shared" si="3"/>
        <v>0</v>
      </c>
      <c r="N31" s="1"/>
      <c r="O31" s="4">
        <f t="shared" si="4"/>
        <v>0</v>
      </c>
      <c r="P31"/>
      <c r="Q31"/>
    </row>
    <row r="32" spans="1:17" s="5" customFormat="1" ht="15.75" x14ac:dyDescent="0.25">
      <c r="A32" s="1"/>
      <c r="B32" s="1"/>
      <c r="C32" s="1"/>
      <c r="D32" s="1"/>
      <c r="E32" s="3" t="e">
        <f t="shared" si="0"/>
        <v>#DIV/0!</v>
      </c>
      <c r="F32" s="1"/>
      <c r="G32" s="1"/>
      <c r="H32" s="4">
        <f t="shared" si="1"/>
        <v>0</v>
      </c>
      <c r="I32" s="1"/>
      <c r="J32" s="1"/>
      <c r="K32" s="1"/>
      <c r="L32" s="1">
        <f t="shared" si="2"/>
        <v>0</v>
      </c>
      <c r="M32" s="1">
        <f t="shared" si="3"/>
        <v>0</v>
      </c>
      <c r="N32" s="1"/>
      <c r="O32" s="4">
        <f t="shared" si="4"/>
        <v>0</v>
      </c>
      <c r="P32"/>
      <c r="Q32"/>
    </row>
    <row r="33" spans="1:17" s="5" customFormat="1" ht="15.75" x14ac:dyDescent="0.25">
      <c r="A33" s="1"/>
      <c r="B33" s="1"/>
      <c r="C33" s="1"/>
      <c r="D33" s="1"/>
      <c r="E33" s="3" t="e">
        <f t="shared" si="0"/>
        <v>#DIV/0!</v>
      </c>
      <c r="F33" s="1"/>
      <c r="G33" s="1"/>
      <c r="H33" s="4">
        <f t="shared" si="1"/>
        <v>0</v>
      </c>
      <c r="I33" s="1"/>
      <c r="J33" s="1"/>
      <c r="K33" s="1"/>
      <c r="L33" s="1">
        <f t="shared" si="2"/>
        <v>0</v>
      </c>
      <c r="M33" s="1">
        <f t="shared" si="3"/>
        <v>0</v>
      </c>
      <c r="N33" s="1"/>
      <c r="O33" s="4">
        <f t="shared" si="4"/>
        <v>0</v>
      </c>
      <c r="P33" t="s">
        <v>26</v>
      </c>
      <c r="Q33"/>
    </row>
    <row r="34" spans="1:17" s="5" customFormat="1" ht="15.75" x14ac:dyDescent="0.25">
      <c r="A34" s="1"/>
      <c r="B34" s="1"/>
      <c r="C34" s="1"/>
      <c r="D34" s="1"/>
      <c r="E34" s="3" t="e">
        <f t="shared" si="0"/>
        <v>#DIV/0!</v>
      </c>
      <c r="F34" s="1"/>
      <c r="G34" s="1"/>
      <c r="H34" s="4">
        <f t="shared" si="1"/>
        <v>0</v>
      </c>
      <c r="I34" s="1"/>
      <c r="J34" s="1"/>
      <c r="K34" s="1"/>
      <c r="L34" s="1">
        <f t="shared" si="2"/>
        <v>0</v>
      </c>
      <c r="M34" s="1">
        <f t="shared" si="3"/>
        <v>0</v>
      </c>
      <c r="N34" s="1"/>
      <c r="O34" s="4">
        <f t="shared" si="4"/>
        <v>0</v>
      </c>
      <c r="P34"/>
      <c r="Q34"/>
    </row>
    <row r="35" spans="1:17" s="5" customFormat="1" ht="15.75" x14ac:dyDescent="0.25">
      <c r="A35" s="1"/>
      <c r="B35" s="1"/>
      <c r="C35" s="1"/>
      <c r="D35" s="1"/>
      <c r="E35" s="3" t="e">
        <f t="shared" ref="E35:E66" si="5">(B35)/(B35+C35+D35)</f>
        <v>#DIV/0!</v>
      </c>
      <c r="F35" s="1"/>
      <c r="G35" s="1"/>
      <c r="H35" s="4">
        <f t="shared" ref="H35:H66" si="6">F35-G35</f>
        <v>0</v>
      </c>
      <c r="I35" s="1"/>
      <c r="J35" s="1"/>
      <c r="K35" s="1"/>
      <c r="L35" s="1">
        <f t="shared" ref="L35:L66" si="7">B35*10</f>
        <v>0</v>
      </c>
      <c r="M35" s="1">
        <f t="shared" ref="M35:M66" si="8">D35*5</f>
        <v>0</v>
      </c>
      <c r="N35" s="1"/>
      <c r="O35" s="4">
        <f t="shared" ref="O35:O66" si="9">SUM(I35:N35)</f>
        <v>0</v>
      </c>
      <c r="P35"/>
      <c r="Q35"/>
    </row>
    <row r="36" spans="1:17" s="5" customFormat="1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4">
        <f t="shared" si="6"/>
        <v>0</v>
      </c>
      <c r="I36" s="1"/>
      <c r="J36" s="1"/>
      <c r="K36" s="1"/>
      <c r="L36" s="1">
        <f t="shared" si="7"/>
        <v>0</v>
      </c>
      <c r="M36" s="1">
        <f t="shared" si="8"/>
        <v>0</v>
      </c>
      <c r="N36" s="1"/>
      <c r="O36" s="4">
        <f t="shared" si="9"/>
        <v>0</v>
      </c>
      <c r="P36"/>
      <c r="Q36"/>
    </row>
    <row r="37" spans="1:17" s="5" customFormat="1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4">
        <f t="shared" si="6"/>
        <v>0</v>
      </c>
      <c r="I37" s="1"/>
      <c r="J37" s="1"/>
      <c r="K37" s="1"/>
      <c r="L37" s="1">
        <f t="shared" si="7"/>
        <v>0</v>
      </c>
      <c r="M37" s="1">
        <f t="shared" si="8"/>
        <v>0</v>
      </c>
      <c r="N37" s="1"/>
      <c r="O37" s="4">
        <f t="shared" si="9"/>
        <v>0</v>
      </c>
      <c r="P37"/>
      <c r="Q37"/>
    </row>
    <row r="38" spans="1:17" s="5" customFormat="1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4">
        <f t="shared" si="6"/>
        <v>0</v>
      </c>
      <c r="I38" s="1"/>
      <c r="J38" s="1"/>
      <c r="K38" s="1"/>
      <c r="L38" s="1">
        <f t="shared" si="7"/>
        <v>0</v>
      </c>
      <c r="M38" s="1">
        <f t="shared" si="8"/>
        <v>0</v>
      </c>
      <c r="N38" s="1"/>
      <c r="O38" s="4">
        <f t="shared" si="9"/>
        <v>0</v>
      </c>
      <c r="P38"/>
      <c r="Q38"/>
    </row>
    <row r="39" spans="1:17" s="5" customFormat="1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4">
        <f t="shared" si="6"/>
        <v>0</v>
      </c>
      <c r="I39" s="1"/>
      <c r="J39" s="1"/>
      <c r="K39" s="1"/>
      <c r="L39" s="1">
        <f t="shared" si="7"/>
        <v>0</v>
      </c>
      <c r="M39" s="1">
        <f t="shared" si="8"/>
        <v>0</v>
      </c>
      <c r="N39" s="1"/>
      <c r="O39" s="4">
        <f t="shared" si="9"/>
        <v>0</v>
      </c>
      <c r="P39"/>
      <c r="Q39"/>
    </row>
    <row r="40" spans="1:17" s="5" customFormat="1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4">
        <f t="shared" si="6"/>
        <v>0</v>
      </c>
      <c r="I40" s="1"/>
      <c r="J40" s="1"/>
      <c r="K40" s="1"/>
      <c r="L40" s="1">
        <f t="shared" si="7"/>
        <v>0</v>
      </c>
      <c r="M40" s="1">
        <f t="shared" si="8"/>
        <v>0</v>
      </c>
      <c r="N40" s="1"/>
      <c r="O40" s="4">
        <f t="shared" si="9"/>
        <v>0</v>
      </c>
      <c r="P40"/>
      <c r="Q40"/>
    </row>
    <row r="41" spans="1:17" s="5" customFormat="1" ht="15.75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4">
        <f t="shared" si="6"/>
        <v>0</v>
      </c>
      <c r="I41" s="1"/>
      <c r="J41" s="1"/>
      <c r="K41" s="1"/>
      <c r="L41" s="1">
        <f t="shared" si="7"/>
        <v>0</v>
      </c>
      <c r="M41" s="1">
        <f t="shared" si="8"/>
        <v>0</v>
      </c>
      <c r="N41" s="1"/>
      <c r="O41" s="4">
        <f t="shared" si="9"/>
        <v>0</v>
      </c>
      <c r="P41"/>
      <c r="Q41"/>
    </row>
    <row r="42" spans="1:17" ht="15.75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4">
        <f t="shared" si="6"/>
        <v>0</v>
      </c>
      <c r="I42" s="1"/>
      <c r="J42" s="1"/>
      <c r="K42" s="1"/>
      <c r="L42" s="1">
        <f t="shared" si="7"/>
        <v>0</v>
      </c>
      <c r="M42" s="1">
        <f t="shared" si="8"/>
        <v>0</v>
      </c>
      <c r="N42" s="1"/>
      <c r="O42" s="4">
        <f t="shared" si="9"/>
        <v>0</v>
      </c>
    </row>
    <row r="43" spans="1:17" ht="15.75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4">
        <f t="shared" si="6"/>
        <v>0</v>
      </c>
      <c r="I43" s="1"/>
      <c r="J43" s="1"/>
      <c r="K43" s="1"/>
      <c r="L43" s="1">
        <f t="shared" si="7"/>
        <v>0</v>
      </c>
      <c r="M43" s="1">
        <f t="shared" si="8"/>
        <v>0</v>
      </c>
      <c r="N43" s="1"/>
      <c r="O43" s="4">
        <f t="shared" si="9"/>
        <v>0</v>
      </c>
    </row>
    <row r="44" spans="1:17" ht="15.75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4">
        <f t="shared" si="6"/>
        <v>0</v>
      </c>
      <c r="I44" s="1"/>
      <c r="J44" s="1"/>
      <c r="K44" s="1"/>
      <c r="L44" s="1">
        <f t="shared" si="7"/>
        <v>0</v>
      </c>
      <c r="M44" s="1">
        <f t="shared" si="8"/>
        <v>0</v>
      </c>
      <c r="N44" s="1"/>
      <c r="O44" s="4">
        <f t="shared" si="9"/>
        <v>0</v>
      </c>
    </row>
    <row r="45" spans="1:17" ht="15.75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4">
        <f t="shared" si="6"/>
        <v>0</v>
      </c>
      <c r="I45" s="1"/>
      <c r="J45" s="1"/>
      <c r="K45" s="1"/>
      <c r="L45" s="1">
        <f t="shared" si="7"/>
        <v>0</v>
      </c>
      <c r="M45" s="1">
        <f t="shared" si="8"/>
        <v>0</v>
      </c>
      <c r="N45" s="1"/>
      <c r="O45" s="4">
        <f t="shared" si="9"/>
        <v>0</v>
      </c>
    </row>
    <row r="46" spans="1:17" ht="15.75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4">
        <f t="shared" si="6"/>
        <v>0</v>
      </c>
      <c r="I46" s="1"/>
      <c r="J46" s="1"/>
      <c r="K46" s="1"/>
      <c r="L46" s="1">
        <f t="shared" si="7"/>
        <v>0</v>
      </c>
      <c r="M46" s="1">
        <f t="shared" si="8"/>
        <v>0</v>
      </c>
      <c r="N46" s="1"/>
      <c r="O46" s="4">
        <f t="shared" si="9"/>
        <v>0</v>
      </c>
    </row>
    <row r="47" spans="1:17" ht="15.75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4">
        <f t="shared" si="6"/>
        <v>0</v>
      </c>
      <c r="I47" s="1"/>
      <c r="J47" s="1"/>
      <c r="K47" s="1"/>
      <c r="L47" s="1">
        <f t="shared" si="7"/>
        <v>0</v>
      </c>
      <c r="M47" s="1">
        <f t="shared" si="8"/>
        <v>0</v>
      </c>
      <c r="N47" s="1"/>
      <c r="O47" s="4">
        <f t="shared" si="9"/>
        <v>0</v>
      </c>
    </row>
    <row r="48" spans="1:17" ht="15.75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4">
        <f t="shared" si="6"/>
        <v>0</v>
      </c>
      <c r="I48" s="1"/>
      <c r="J48" s="1"/>
      <c r="K48" s="1"/>
      <c r="L48" s="1">
        <f t="shared" si="7"/>
        <v>0</v>
      </c>
      <c r="M48" s="1">
        <f t="shared" si="8"/>
        <v>0</v>
      </c>
      <c r="N48" s="1"/>
      <c r="O48" s="4">
        <f t="shared" si="9"/>
        <v>0</v>
      </c>
    </row>
    <row r="49" spans="1:15" ht="15.75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4">
        <f t="shared" si="6"/>
        <v>0</v>
      </c>
      <c r="I49" s="1"/>
      <c r="J49" s="1"/>
      <c r="K49" s="1"/>
      <c r="L49" s="1">
        <f t="shared" si="7"/>
        <v>0</v>
      </c>
      <c r="M49" s="1">
        <f t="shared" si="8"/>
        <v>0</v>
      </c>
      <c r="N49" s="1"/>
      <c r="O49" s="4">
        <f t="shared" si="9"/>
        <v>0</v>
      </c>
    </row>
    <row r="50" spans="1:15" ht="15.75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4">
        <f t="shared" si="6"/>
        <v>0</v>
      </c>
      <c r="I50" s="1"/>
      <c r="J50" s="1"/>
      <c r="K50" s="1"/>
      <c r="L50" s="1">
        <f t="shared" si="7"/>
        <v>0</v>
      </c>
      <c r="M50" s="1">
        <f t="shared" si="8"/>
        <v>0</v>
      </c>
      <c r="N50" s="1"/>
      <c r="O50" s="4">
        <f t="shared" si="9"/>
        <v>0</v>
      </c>
    </row>
    <row r="51" spans="1:15" ht="15.75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4">
        <f t="shared" si="6"/>
        <v>0</v>
      </c>
      <c r="I51" s="1"/>
      <c r="J51" s="1"/>
      <c r="K51" s="1"/>
      <c r="L51" s="1">
        <f t="shared" si="7"/>
        <v>0</v>
      </c>
      <c r="M51" s="1">
        <f t="shared" si="8"/>
        <v>0</v>
      </c>
      <c r="N51" s="1"/>
      <c r="O51" s="4">
        <f t="shared" si="9"/>
        <v>0</v>
      </c>
    </row>
    <row r="52" spans="1:15" ht="15.75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4">
        <f t="shared" si="6"/>
        <v>0</v>
      </c>
      <c r="I52" s="1"/>
      <c r="J52" s="1"/>
      <c r="K52" s="1"/>
      <c r="L52" s="1">
        <f t="shared" si="7"/>
        <v>0</v>
      </c>
      <c r="M52" s="1">
        <f t="shared" si="8"/>
        <v>0</v>
      </c>
      <c r="N52" s="1"/>
      <c r="O52" s="4">
        <f t="shared" si="9"/>
        <v>0</v>
      </c>
    </row>
    <row r="53" spans="1:15" ht="15.75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4">
        <f t="shared" si="6"/>
        <v>0</v>
      </c>
      <c r="I53" s="1"/>
      <c r="J53" s="1"/>
      <c r="K53" s="1"/>
      <c r="L53" s="1">
        <f t="shared" si="7"/>
        <v>0</v>
      </c>
      <c r="M53" s="1">
        <f t="shared" si="8"/>
        <v>0</v>
      </c>
      <c r="N53" s="1"/>
      <c r="O53" s="4">
        <f t="shared" si="9"/>
        <v>0</v>
      </c>
    </row>
    <row r="54" spans="1:15" ht="15.75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4">
        <f t="shared" si="6"/>
        <v>0</v>
      </c>
      <c r="I54" s="1"/>
      <c r="J54" s="1"/>
      <c r="K54" s="1"/>
      <c r="L54" s="1">
        <f t="shared" si="7"/>
        <v>0</v>
      </c>
      <c r="M54" s="1">
        <f t="shared" si="8"/>
        <v>0</v>
      </c>
      <c r="N54" s="1"/>
      <c r="O54" s="4">
        <f t="shared" si="9"/>
        <v>0</v>
      </c>
    </row>
    <row r="55" spans="1:15" ht="15.75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4">
        <f t="shared" si="6"/>
        <v>0</v>
      </c>
      <c r="I55" s="1"/>
      <c r="J55" s="1"/>
      <c r="K55" s="1"/>
      <c r="L55" s="1">
        <f t="shared" si="7"/>
        <v>0</v>
      </c>
      <c r="M55" s="1">
        <f t="shared" si="8"/>
        <v>0</v>
      </c>
      <c r="N55" s="1"/>
      <c r="O55" s="4">
        <f t="shared" si="9"/>
        <v>0</v>
      </c>
    </row>
    <row r="56" spans="1:15" ht="15.75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4">
        <f t="shared" si="6"/>
        <v>0</v>
      </c>
      <c r="I56" s="1"/>
      <c r="J56" s="1"/>
      <c r="K56" s="1"/>
      <c r="L56" s="1">
        <f t="shared" si="7"/>
        <v>0</v>
      </c>
      <c r="M56" s="1">
        <f t="shared" si="8"/>
        <v>0</v>
      </c>
      <c r="N56" s="1"/>
      <c r="O56" s="4">
        <f t="shared" si="9"/>
        <v>0</v>
      </c>
    </row>
    <row r="57" spans="1:15" ht="15.75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4">
        <f t="shared" si="6"/>
        <v>0</v>
      </c>
      <c r="I57" s="1"/>
      <c r="J57" s="1"/>
      <c r="K57" s="1"/>
      <c r="L57" s="1">
        <f t="shared" si="7"/>
        <v>0</v>
      </c>
      <c r="M57" s="1">
        <f t="shared" si="8"/>
        <v>0</v>
      </c>
      <c r="N57" s="1"/>
      <c r="O57" s="4">
        <f t="shared" si="9"/>
        <v>0</v>
      </c>
    </row>
    <row r="58" spans="1:15" ht="15.75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4">
        <f t="shared" si="6"/>
        <v>0</v>
      </c>
      <c r="I58" s="1"/>
      <c r="J58" s="1"/>
      <c r="K58" s="1"/>
      <c r="L58" s="1">
        <f t="shared" si="7"/>
        <v>0</v>
      </c>
      <c r="M58" s="1">
        <f t="shared" si="8"/>
        <v>0</v>
      </c>
      <c r="N58" s="1"/>
      <c r="O58" s="4">
        <f t="shared" si="9"/>
        <v>0</v>
      </c>
    </row>
    <row r="59" spans="1:15" ht="15.75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4">
        <f t="shared" si="6"/>
        <v>0</v>
      </c>
      <c r="I59" s="1"/>
      <c r="J59" s="1"/>
      <c r="K59" s="1"/>
      <c r="L59" s="1">
        <f t="shared" si="7"/>
        <v>0</v>
      </c>
      <c r="M59" s="1">
        <f t="shared" si="8"/>
        <v>0</v>
      </c>
      <c r="N59" s="1"/>
      <c r="O59" s="4">
        <f t="shared" si="9"/>
        <v>0</v>
      </c>
    </row>
    <row r="60" spans="1:15" ht="15.75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4">
        <f t="shared" si="6"/>
        <v>0</v>
      </c>
      <c r="I60" s="1"/>
      <c r="J60" s="1"/>
      <c r="K60" s="1"/>
      <c r="L60" s="1">
        <f t="shared" si="7"/>
        <v>0</v>
      </c>
      <c r="M60" s="1">
        <f t="shared" si="8"/>
        <v>0</v>
      </c>
      <c r="N60" s="1"/>
      <c r="O60" s="4">
        <f t="shared" si="9"/>
        <v>0</v>
      </c>
    </row>
    <row r="61" spans="1:15" ht="15.75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4">
        <f t="shared" si="6"/>
        <v>0</v>
      </c>
      <c r="I61" s="1"/>
      <c r="J61" s="1"/>
      <c r="K61" s="1"/>
      <c r="L61" s="1">
        <f t="shared" si="7"/>
        <v>0</v>
      </c>
      <c r="M61" s="1">
        <f t="shared" si="8"/>
        <v>0</v>
      </c>
      <c r="N61" s="1"/>
      <c r="O61" s="4">
        <f t="shared" si="9"/>
        <v>0</v>
      </c>
    </row>
    <row r="62" spans="1:15" ht="15.75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4">
        <f t="shared" si="6"/>
        <v>0</v>
      </c>
      <c r="I62" s="1"/>
      <c r="J62" s="1"/>
      <c r="K62" s="1"/>
      <c r="L62" s="1">
        <f t="shared" si="7"/>
        <v>0</v>
      </c>
      <c r="M62" s="1">
        <f t="shared" si="8"/>
        <v>0</v>
      </c>
      <c r="N62" s="1"/>
      <c r="O62" s="4">
        <f t="shared" si="9"/>
        <v>0</v>
      </c>
    </row>
    <row r="63" spans="1:15" ht="15.75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4">
        <f t="shared" si="6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4">
        <f t="shared" si="9"/>
        <v>0</v>
      </c>
    </row>
    <row r="64" spans="1:15" ht="15.75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4">
        <f t="shared" si="6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4">
        <f t="shared" si="9"/>
        <v>0</v>
      </c>
    </row>
    <row r="65" spans="1:15" ht="15.75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4">
        <f t="shared" si="6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4">
        <f t="shared" si="9"/>
        <v>0</v>
      </c>
    </row>
    <row r="66" spans="1:15" ht="15.75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4">
        <f t="shared" si="6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4">
        <f t="shared" si="9"/>
        <v>0</v>
      </c>
    </row>
    <row r="67" spans="1:15" ht="15.75" x14ac:dyDescent="0.25">
      <c r="A67" s="1"/>
      <c r="B67" s="1"/>
      <c r="C67" s="1"/>
      <c r="D67" s="1"/>
      <c r="E67" s="3" t="e">
        <f t="shared" ref="E67:E98" si="10">(B67)/(B67+C67+D67)</f>
        <v>#DIV/0!</v>
      </c>
      <c r="F67" s="1"/>
      <c r="G67" s="1"/>
      <c r="H67" s="4">
        <f t="shared" ref="H67:H98" si="11">F67-G67</f>
        <v>0</v>
      </c>
      <c r="I67" s="1"/>
      <c r="J67" s="1"/>
      <c r="K67" s="1"/>
      <c r="L67" s="1">
        <f t="shared" ref="L67:L98" si="12">B67*10</f>
        <v>0</v>
      </c>
      <c r="M67" s="1">
        <f t="shared" ref="M67:M98" si="13">D67*5</f>
        <v>0</v>
      </c>
      <c r="N67" s="1"/>
      <c r="O67" s="4">
        <f t="shared" ref="O67:O98" si="14">SUM(I67:N67)</f>
        <v>0</v>
      </c>
    </row>
    <row r="68" spans="1:15" ht="15.75" x14ac:dyDescent="0.25">
      <c r="A68" s="1"/>
      <c r="B68" s="1"/>
      <c r="C68" s="1"/>
      <c r="D68" s="1"/>
      <c r="E68" s="3" t="e">
        <f t="shared" si="10"/>
        <v>#DIV/0!</v>
      </c>
      <c r="F68" s="1"/>
      <c r="G68" s="1"/>
      <c r="H68" s="4">
        <f t="shared" si="11"/>
        <v>0</v>
      </c>
      <c r="I68" s="1"/>
      <c r="J68" s="1"/>
      <c r="K68" s="1"/>
      <c r="L68" s="1">
        <f t="shared" si="12"/>
        <v>0</v>
      </c>
      <c r="M68" s="1">
        <f t="shared" si="13"/>
        <v>0</v>
      </c>
      <c r="N68" s="1"/>
      <c r="O68" s="4">
        <f t="shared" si="14"/>
        <v>0</v>
      </c>
    </row>
    <row r="69" spans="1:15" ht="15.75" x14ac:dyDescent="0.25">
      <c r="A69" s="1"/>
      <c r="B69" s="1"/>
      <c r="C69" s="1"/>
      <c r="D69" s="1"/>
      <c r="E69" s="3" t="e">
        <f t="shared" si="10"/>
        <v>#DIV/0!</v>
      </c>
      <c r="F69" s="1"/>
      <c r="G69" s="1"/>
      <c r="H69" s="4">
        <f t="shared" si="11"/>
        <v>0</v>
      </c>
      <c r="I69" s="1"/>
      <c r="J69" s="1"/>
      <c r="K69" s="1"/>
      <c r="L69" s="1">
        <f t="shared" si="12"/>
        <v>0</v>
      </c>
      <c r="M69" s="1">
        <f t="shared" si="13"/>
        <v>0</v>
      </c>
      <c r="N69" s="1"/>
      <c r="O69" s="4">
        <f t="shared" si="14"/>
        <v>0</v>
      </c>
    </row>
    <row r="70" spans="1:15" ht="15.75" x14ac:dyDescent="0.25">
      <c r="A70" s="1"/>
      <c r="B70" s="1"/>
      <c r="C70" s="1"/>
      <c r="D70" s="1"/>
      <c r="E70" s="3" t="e">
        <f t="shared" si="10"/>
        <v>#DIV/0!</v>
      </c>
      <c r="F70" s="1"/>
      <c r="G70" s="1"/>
      <c r="H70" s="4">
        <f t="shared" si="11"/>
        <v>0</v>
      </c>
      <c r="I70" s="1"/>
      <c r="J70" s="1"/>
      <c r="K70" s="1"/>
      <c r="L70" s="1">
        <f t="shared" si="12"/>
        <v>0</v>
      </c>
      <c r="M70" s="1">
        <f t="shared" si="13"/>
        <v>0</v>
      </c>
      <c r="N70" s="1"/>
      <c r="O70" s="4">
        <f t="shared" si="14"/>
        <v>0</v>
      </c>
    </row>
    <row r="71" spans="1:15" ht="15.75" x14ac:dyDescent="0.25">
      <c r="A71" s="1"/>
      <c r="B71" s="1"/>
      <c r="C71" s="1"/>
      <c r="D71" s="1"/>
      <c r="E71" s="3" t="e">
        <f t="shared" si="10"/>
        <v>#DIV/0!</v>
      </c>
      <c r="F71" s="1"/>
      <c r="G71" s="1"/>
      <c r="H71" s="4">
        <f t="shared" si="11"/>
        <v>0</v>
      </c>
      <c r="I71" s="1"/>
      <c r="J71" s="1"/>
      <c r="K71" s="1"/>
      <c r="L71" s="1">
        <f t="shared" si="12"/>
        <v>0</v>
      </c>
      <c r="M71" s="1">
        <f t="shared" si="13"/>
        <v>0</v>
      </c>
      <c r="N71" s="1"/>
      <c r="O71" s="4">
        <f t="shared" si="14"/>
        <v>0</v>
      </c>
    </row>
    <row r="72" spans="1:15" ht="15.75" x14ac:dyDescent="0.25">
      <c r="A72" s="1"/>
      <c r="B72" s="1"/>
      <c r="C72" s="1"/>
      <c r="D72" s="1"/>
      <c r="E72" s="3" t="e">
        <f t="shared" si="10"/>
        <v>#DIV/0!</v>
      </c>
      <c r="F72" s="1"/>
      <c r="G72" s="1"/>
      <c r="H72" s="4">
        <f t="shared" si="11"/>
        <v>0</v>
      </c>
      <c r="I72" s="1"/>
      <c r="J72" s="1"/>
      <c r="K72" s="1"/>
      <c r="L72" s="1">
        <f t="shared" si="12"/>
        <v>0</v>
      </c>
      <c r="M72" s="1">
        <f t="shared" si="13"/>
        <v>0</v>
      </c>
      <c r="N72" s="1"/>
      <c r="O72" s="4">
        <f t="shared" si="14"/>
        <v>0</v>
      </c>
    </row>
    <row r="73" spans="1:15" ht="15.75" x14ac:dyDescent="0.25">
      <c r="A73" s="1"/>
      <c r="B73" s="1"/>
      <c r="C73" s="1"/>
      <c r="D73" s="1"/>
      <c r="E73" s="3" t="e">
        <f t="shared" si="10"/>
        <v>#DIV/0!</v>
      </c>
      <c r="F73" s="1"/>
      <c r="G73" s="1"/>
      <c r="H73" s="4">
        <f t="shared" si="11"/>
        <v>0</v>
      </c>
      <c r="I73" s="1"/>
      <c r="J73" s="1"/>
      <c r="K73" s="1"/>
      <c r="L73" s="1">
        <f t="shared" si="12"/>
        <v>0</v>
      </c>
      <c r="M73" s="1">
        <f t="shared" si="13"/>
        <v>0</v>
      </c>
      <c r="N73" s="1"/>
      <c r="O73" s="4">
        <f t="shared" si="14"/>
        <v>0</v>
      </c>
    </row>
    <row r="74" spans="1:15" ht="15.75" x14ac:dyDescent="0.25">
      <c r="A74" s="1"/>
      <c r="B74" s="1"/>
      <c r="C74" s="1"/>
      <c r="D74" s="1"/>
      <c r="E74" s="3" t="e">
        <f t="shared" si="10"/>
        <v>#DIV/0!</v>
      </c>
      <c r="F74" s="1"/>
      <c r="G74" s="1"/>
      <c r="H74" s="4">
        <f t="shared" si="11"/>
        <v>0</v>
      </c>
      <c r="I74" s="1"/>
      <c r="J74" s="1"/>
      <c r="K74" s="1"/>
      <c r="L74" s="1">
        <f t="shared" si="12"/>
        <v>0</v>
      </c>
      <c r="M74" s="1">
        <f t="shared" si="13"/>
        <v>0</v>
      </c>
      <c r="N74" s="1"/>
      <c r="O74" s="4">
        <f t="shared" si="14"/>
        <v>0</v>
      </c>
    </row>
    <row r="75" spans="1:15" ht="15.75" x14ac:dyDescent="0.25">
      <c r="A75" s="1"/>
      <c r="B75" s="1"/>
      <c r="C75" s="1"/>
      <c r="D75" s="1"/>
      <c r="E75" s="3" t="e">
        <f t="shared" si="10"/>
        <v>#DIV/0!</v>
      </c>
      <c r="F75" s="1"/>
      <c r="G75" s="1"/>
      <c r="H75" s="4">
        <f t="shared" si="11"/>
        <v>0</v>
      </c>
      <c r="I75" s="1"/>
      <c r="J75" s="1"/>
      <c r="K75" s="1"/>
      <c r="L75" s="1">
        <f t="shared" si="12"/>
        <v>0</v>
      </c>
      <c r="M75" s="1">
        <f t="shared" si="13"/>
        <v>0</v>
      </c>
      <c r="N75" s="1"/>
      <c r="O75" s="4">
        <f t="shared" si="14"/>
        <v>0</v>
      </c>
    </row>
    <row r="76" spans="1:15" ht="15.75" x14ac:dyDescent="0.25">
      <c r="A76" s="1"/>
      <c r="B76" s="1"/>
      <c r="C76" s="1"/>
      <c r="D76" s="1"/>
      <c r="E76" s="3" t="e">
        <f t="shared" si="10"/>
        <v>#DIV/0!</v>
      </c>
      <c r="F76" s="1"/>
      <c r="G76" s="1"/>
      <c r="H76" s="4">
        <f t="shared" si="11"/>
        <v>0</v>
      </c>
      <c r="I76" s="1"/>
      <c r="J76" s="1"/>
      <c r="K76" s="1"/>
      <c r="L76" s="1">
        <f t="shared" si="12"/>
        <v>0</v>
      </c>
      <c r="M76" s="1">
        <f t="shared" si="13"/>
        <v>0</v>
      </c>
      <c r="N76" s="1"/>
      <c r="O76" s="4">
        <f t="shared" si="14"/>
        <v>0</v>
      </c>
    </row>
    <row r="77" spans="1:15" ht="15.75" x14ac:dyDescent="0.25">
      <c r="A77" s="1"/>
      <c r="B77" s="1"/>
      <c r="C77" s="1"/>
      <c r="D77" s="1"/>
      <c r="E77" s="3" t="e">
        <f t="shared" si="10"/>
        <v>#DIV/0!</v>
      </c>
      <c r="F77" s="1"/>
      <c r="G77" s="1"/>
      <c r="H77" s="4">
        <f t="shared" si="11"/>
        <v>0</v>
      </c>
      <c r="I77" s="1"/>
      <c r="J77" s="1"/>
      <c r="K77" s="1"/>
      <c r="L77" s="1">
        <f t="shared" si="12"/>
        <v>0</v>
      </c>
      <c r="M77" s="1">
        <f t="shared" si="13"/>
        <v>0</v>
      </c>
      <c r="N77" s="1"/>
      <c r="O77" s="4">
        <f t="shared" si="14"/>
        <v>0</v>
      </c>
    </row>
    <row r="78" spans="1:15" ht="15.75" x14ac:dyDescent="0.25">
      <c r="A78" s="1"/>
      <c r="B78" s="1"/>
      <c r="C78" s="1"/>
      <c r="D78" s="1"/>
      <c r="E78" s="3" t="e">
        <f t="shared" si="10"/>
        <v>#DIV/0!</v>
      </c>
      <c r="F78" s="1"/>
      <c r="G78" s="1"/>
      <c r="H78" s="4">
        <f t="shared" si="11"/>
        <v>0</v>
      </c>
      <c r="I78" s="1"/>
      <c r="J78" s="1"/>
      <c r="K78" s="1"/>
      <c r="L78" s="1">
        <f t="shared" si="12"/>
        <v>0</v>
      </c>
      <c r="M78" s="1">
        <f t="shared" si="13"/>
        <v>0</v>
      </c>
      <c r="N78" s="1"/>
      <c r="O78" s="4">
        <f t="shared" si="14"/>
        <v>0</v>
      </c>
    </row>
    <row r="79" spans="1:15" ht="15.75" x14ac:dyDescent="0.25">
      <c r="A79" s="1"/>
      <c r="B79" s="1"/>
      <c r="C79" s="1"/>
      <c r="D79" s="1"/>
      <c r="E79" s="3" t="e">
        <f t="shared" si="10"/>
        <v>#DIV/0!</v>
      </c>
      <c r="F79" s="1"/>
      <c r="G79" s="1"/>
      <c r="H79" s="1">
        <f t="shared" si="11"/>
        <v>0</v>
      </c>
      <c r="I79" s="1"/>
      <c r="J79" s="1"/>
      <c r="K79" s="1"/>
      <c r="L79" s="1">
        <f t="shared" si="12"/>
        <v>0</v>
      </c>
      <c r="M79" s="1">
        <f t="shared" si="13"/>
        <v>0</v>
      </c>
      <c r="N79" s="1"/>
      <c r="O79" s="1">
        <f t="shared" si="14"/>
        <v>0</v>
      </c>
    </row>
    <row r="80" spans="1:15" ht="15.75" x14ac:dyDescent="0.25">
      <c r="A80" s="1"/>
      <c r="B80" s="1"/>
      <c r="C80" s="1"/>
      <c r="D80" s="1"/>
      <c r="E80" s="3" t="e">
        <f t="shared" si="10"/>
        <v>#DIV/0!</v>
      </c>
      <c r="F80" s="1"/>
      <c r="G80" s="1"/>
      <c r="H80" s="1">
        <f t="shared" si="11"/>
        <v>0</v>
      </c>
      <c r="I80" s="1"/>
      <c r="J80" s="1"/>
      <c r="K80" s="1"/>
      <c r="L80" s="1">
        <f t="shared" si="12"/>
        <v>0</v>
      </c>
      <c r="M80" s="1">
        <f t="shared" si="13"/>
        <v>0</v>
      </c>
      <c r="N80" s="1"/>
      <c r="O80" s="1">
        <f t="shared" si="14"/>
        <v>0</v>
      </c>
    </row>
    <row r="81" spans="1:15" ht="15.75" x14ac:dyDescent="0.25">
      <c r="A81" s="1"/>
      <c r="B81" s="1"/>
      <c r="C81" s="1"/>
      <c r="D81" s="1"/>
      <c r="E81" s="3" t="e">
        <f t="shared" si="10"/>
        <v>#DIV/0!</v>
      </c>
      <c r="F81" s="1"/>
      <c r="G81" s="1"/>
      <c r="H81" s="1">
        <f t="shared" si="11"/>
        <v>0</v>
      </c>
      <c r="I81" s="1"/>
      <c r="J81" s="1"/>
      <c r="K81" s="1"/>
      <c r="L81" s="1">
        <f t="shared" si="12"/>
        <v>0</v>
      </c>
      <c r="M81" s="1">
        <f t="shared" si="13"/>
        <v>0</v>
      </c>
      <c r="N81" s="1"/>
      <c r="O81" s="1">
        <f t="shared" si="14"/>
        <v>0</v>
      </c>
    </row>
    <row r="82" spans="1:15" ht="15.75" x14ac:dyDescent="0.25">
      <c r="A82" s="1"/>
      <c r="B82" s="1"/>
      <c r="C82" s="1"/>
      <c r="D82" s="1"/>
      <c r="E82" s="3" t="e">
        <f t="shared" si="10"/>
        <v>#DIV/0!</v>
      </c>
      <c r="F82" s="1"/>
      <c r="G82" s="1"/>
      <c r="H82" s="1">
        <f t="shared" si="11"/>
        <v>0</v>
      </c>
      <c r="I82" s="1"/>
      <c r="J82" s="1"/>
      <c r="K82" s="1"/>
      <c r="L82" s="1">
        <f t="shared" si="12"/>
        <v>0</v>
      </c>
      <c r="M82" s="1">
        <f t="shared" si="13"/>
        <v>0</v>
      </c>
      <c r="N82" s="1"/>
      <c r="O82" s="1">
        <f t="shared" si="14"/>
        <v>0</v>
      </c>
    </row>
    <row r="83" spans="1:15" ht="15.75" x14ac:dyDescent="0.25">
      <c r="A83" s="1"/>
      <c r="B83" s="1"/>
      <c r="C83" s="1"/>
      <c r="D83" s="1"/>
      <c r="E83" s="3" t="e">
        <f t="shared" si="10"/>
        <v>#DIV/0!</v>
      </c>
      <c r="F83" s="1"/>
      <c r="G83" s="1"/>
      <c r="H83" s="1">
        <f t="shared" si="11"/>
        <v>0</v>
      </c>
      <c r="I83" s="1"/>
      <c r="J83" s="1"/>
      <c r="K83" s="1"/>
      <c r="L83" s="1">
        <f t="shared" si="12"/>
        <v>0</v>
      </c>
      <c r="M83" s="1">
        <f t="shared" si="13"/>
        <v>0</v>
      </c>
      <c r="N83" s="1"/>
      <c r="O83" s="1">
        <f t="shared" si="14"/>
        <v>0</v>
      </c>
    </row>
    <row r="84" spans="1:15" ht="15.75" x14ac:dyDescent="0.25">
      <c r="A84" s="1"/>
      <c r="B84" s="1"/>
      <c r="C84" s="1"/>
      <c r="D84" s="1"/>
      <c r="E84" s="3" t="e">
        <f t="shared" si="10"/>
        <v>#DIV/0!</v>
      </c>
      <c r="F84" s="1"/>
      <c r="G84" s="1"/>
      <c r="H84" s="1">
        <f t="shared" si="11"/>
        <v>0</v>
      </c>
      <c r="I84" s="1"/>
      <c r="J84" s="1"/>
      <c r="K84" s="1"/>
      <c r="L84" s="1">
        <f t="shared" si="12"/>
        <v>0</v>
      </c>
      <c r="M84" s="1">
        <f t="shared" si="13"/>
        <v>0</v>
      </c>
      <c r="N84" s="1"/>
      <c r="O84" s="1">
        <f t="shared" si="14"/>
        <v>0</v>
      </c>
    </row>
    <row r="85" spans="1:15" ht="15.75" x14ac:dyDescent="0.25">
      <c r="A85" s="1"/>
      <c r="B85" s="1"/>
      <c r="C85" s="1"/>
      <c r="D85" s="1"/>
      <c r="E85" s="3" t="e">
        <f t="shared" si="10"/>
        <v>#DIV/0!</v>
      </c>
      <c r="F85" s="1"/>
      <c r="G85" s="1"/>
      <c r="H85" s="1">
        <f t="shared" si="11"/>
        <v>0</v>
      </c>
      <c r="I85" s="1"/>
      <c r="J85" s="1"/>
      <c r="K85" s="1"/>
      <c r="L85" s="1">
        <f t="shared" si="12"/>
        <v>0</v>
      </c>
      <c r="M85" s="1">
        <f t="shared" si="13"/>
        <v>0</v>
      </c>
      <c r="N85" s="1"/>
      <c r="O85" s="1">
        <f t="shared" si="14"/>
        <v>0</v>
      </c>
    </row>
    <row r="86" spans="1:15" ht="15.75" x14ac:dyDescent="0.25">
      <c r="A86" s="1"/>
      <c r="B86" s="1"/>
      <c r="C86" s="1"/>
      <c r="D86" s="1"/>
      <c r="E86" s="3" t="e">
        <f t="shared" si="10"/>
        <v>#DIV/0!</v>
      </c>
      <c r="F86" s="1"/>
      <c r="G86" s="1"/>
      <c r="H86" s="1">
        <f t="shared" si="11"/>
        <v>0</v>
      </c>
      <c r="I86" s="1"/>
      <c r="J86" s="1"/>
      <c r="K86" s="1"/>
      <c r="L86" s="1">
        <f t="shared" si="12"/>
        <v>0</v>
      </c>
      <c r="M86" s="1">
        <f t="shared" si="13"/>
        <v>0</v>
      </c>
      <c r="N86" s="1"/>
      <c r="O86" s="1">
        <f t="shared" si="14"/>
        <v>0</v>
      </c>
    </row>
    <row r="87" spans="1:15" ht="15.75" x14ac:dyDescent="0.25">
      <c r="A87" s="1"/>
      <c r="B87" s="1"/>
      <c r="C87" s="1"/>
      <c r="D87" s="1"/>
      <c r="E87" s="3" t="e">
        <f t="shared" si="10"/>
        <v>#DIV/0!</v>
      </c>
      <c r="F87" s="1"/>
      <c r="G87" s="1"/>
      <c r="H87" s="1">
        <f t="shared" si="11"/>
        <v>0</v>
      </c>
      <c r="I87" s="1"/>
      <c r="J87" s="1"/>
      <c r="K87" s="1"/>
      <c r="L87" s="1">
        <f t="shared" si="12"/>
        <v>0</v>
      </c>
      <c r="M87" s="1">
        <f t="shared" si="13"/>
        <v>0</v>
      </c>
      <c r="N87" s="1"/>
      <c r="O87" s="1">
        <f t="shared" si="14"/>
        <v>0</v>
      </c>
    </row>
    <row r="88" spans="1:15" ht="15.75" x14ac:dyDescent="0.25">
      <c r="A88" s="1"/>
      <c r="B88" s="1"/>
      <c r="C88" s="1"/>
      <c r="D88" s="1"/>
      <c r="E88" s="3" t="e">
        <f t="shared" si="10"/>
        <v>#DIV/0!</v>
      </c>
      <c r="F88" s="1"/>
      <c r="G88" s="1"/>
      <c r="H88" s="1">
        <f t="shared" si="11"/>
        <v>0</v>
      </c>
      <c r="I88" s="1"/>
      <c r="J88" s="1"/>
      <c r="K88" s="1"/>
      <c r="L88" s="1">
        <f t="shared" si="12"/>
        <v>0</v>
      </c>
      <c r="M88" s="1">
        <f t="shared" si="13"/>
        <v>0</v>
      </c>
      <c r="N88" s="1"/>
      <c r="O88" s="1">
        <f t="shared" si="14"/>
        <v>0</v>
      </c>
    </row>
    <row r="89" spans="1:15" ht="15.75" x14ac:dyDescent="0.25">
      <c r="A89" s="1"/>
      <c r="B89" s="1"/>
      <c r="C89" s="1"/>
      <c r="D89" s="1"/>
      <c r="E89" s="3" t="e">
        <f t="shared" si="10"/>
        <v>#DIV/0!</v>
      </c>
      <c r="F89" s="1"/>
      <c r="G89" s="1"/>
      <c r="H89" s="1">
        <f t="shared" si="11"/>
        <v>0</v>
      </c>
      <c r="I89" s="1"/>
      <c r="J89" s="1"/>
      <c r="K89" s="1"/>
      <c r="L89" s="1">
        <f t="shared" si="12"/>
        <v>0</v>
      </c>
      <c r="M89" s="1">
        <f t="shared" si="13"/>
        <v>0</v>
      </c>
      <c r="N89" s="1"/>
      <c r="O89" s="1">
        <f t="shared" si="14"/>
        <v>0</v>
      </c>
    </row>
    <row r="90" spans="1:15" ht="15.75" x14ac:dyDescent="0.25">
      <c r="A90" s="1"/>
      <c r="B90" s="1"/>
      <c r="C90" s="1"/>
      <c r="D90" s="1"/>
      <c r="E90" s="3" t="e">
        <f t="shared" si="10"/>
        <v>#DIV/0!</v>
      </c>
      <c r="F90" s="1"/>
      <c r="G90" s="1"/>
      <c r="H90" s="1">
        <f t="shared" si="11"/>
        <v>0</v>
      </c>
      <c r="I90" s="1"/>
      <c r="J90" s="1"/>
      <c r="K90" s="1"/>
      <c r="L90" s="1">
        <f t="shared" si="12"/>
        <v>0</v>
      </c>
      <c r="M90" s="1">
        <f t="shared" si="13"/>
        <v>0</v>
      </c>
      <c r="N90" s="1"/>
      <c r="O90" s="1">
        <f t="shared" si="14"/>
        <v>0</v>
      </c>
    </row>
    <row r="91" spans="1:15" ht="15.75" x14ac:dyDescent="0.25">
      <c r="A91" s="1"/>
      <c r="B91" s="1"/>
      <c r="C91" s="1"/>
      <c r="D91" s="1"/>
      <c r="E91" s="3" t="e">
        <f t="shared" si="10"/>
        <v>#DIV/0!</v>
      </c>
      <c r="F91" s="1"/>
      <c r="G91" s="1"/>
      <c r="H91" s="1">
        <f t="shared" si="11"/>
        <v>0</v>
      </c>
      <c r="I91" s="1"/>
      <c r="J91" s="1"/>
      <c r="K91" s="1"/>
      <c r="L91" s="1">
        <f t="shared" si="12"/>
        <v>0</v>
      </c>
      <c r="M91" s="1">
        <f t="shared" si="13"/>
        <v>0</v>
      </c>
      <c r="N91" s="1"/>
      <c r="O91" s="1">
        <f t="shared" si="14"/>
        <v>0</v>
      </c>
    </row>
    <row r="92" spans="1:15" ht="15.75" x14ac:dyDescent="0.25">
      <c r="A92" s="1"/>
      <c r="B92" s="1"/>
      <c r="C92" s="1"/>
      <c r="D92" s="1"/>
      <c r="E92" s="3" t="e">
        <f t="shared" si="10"/>
        <v>#DIV/0!</v>
      </c>
      <c r="F92" s="1"/>
      <c r="G92" s="1"/>
      <c r="H92" s="1">
        <f t="shared" si="11"/>
        <v>0</v>
      </c>
      <c r="I92" s="1"/>
      <c r="J92" s="1"/>
      <c r="K92" s="1"/>
      <c r="L92" s="1">
        <f t="shared" si="12"/>
        <v>0</v>
      </c>
      <c r="M92" s="1">
        <f t="shared" si="13"/>
        <v>0</v>
      </c>
      <c r="N92" s="1"/>
      <c r="O92" s="1">
        <f t="shared" si="14"/>
        <v>0</v>
      </c>
    </row>
    <row r="93" spans="1:15" ht="15.75" x14ac:dyDescent="0.25">
      <c r="A93" s="1"/>
      <c r="B93" s="1"/>
      <c r="C93" s="1"/>
      <c r="D93" s="1"/>
      <c r="E93" s="3" t="e">
        <f t="shared" si="10"/>
        <v>#DIV/0!</v>
      </c>
      <c r="F93" s="1"/>
      <c r="G93" s="1"/>
      <c r="H93" s="1">
        <f t="shared" si="11"/>
        <v>0</v>
      </c>
      <c r="I93" s="1"/>
      <c r="J93" s="1"/>
      <c r="K93" s="1"/>
      <c r="L93" s="1">
        <f t="shared" si="12"/>
        <v>0</v>
      </c>
      <c r="M93" s="1">
        <f t="shared" si="13"/>
        <v>0</v>
      </c>
      <c r="N93" s="1"/>
      <c r="O93" s="1">
        <f t="shared" si="14"/>
        <v>0</v>
      </c>
    </row>
    <row r="94" spans="1:15" ht="15.75" x14ac:dyDescent="0.25">
      <c r="A94" s="1"/>
      <c r="B94" s="1"/>
      <c r="C94" s="1"/>
      <c r="D94" s="1"/>
      <c r="E94" s="3" t="e">
        <f t="shared" si="10"/>
        <v>#DIV/0!</v>
      </c>
      <c r="F94" s="1"/>
      <c r="G94" s="1"/>
      <c r="H94" s="1">
        <f t="shared" si="11"/>
        <v>0</v>
      </c>
      <c r="I94" s="1"/>
      <c r="J94" s="1"/>
      <c r="K94" s="1"/>
      <c r="L94" s="1">
        <f t="shared" si="12"/>
        <v>0</v>
      </c>
      <c r="M94" s="1">
        <f t="shared" si="13"/>
        <v>0</v>
      </c>
      <c r="N94" s="1"/>
      <c r="O94" s="1">
        <f t="shared" si="14"/>
        <v>0</v>
      </c>
    </row>
    <row r="95" spans="1:15" ht="15.75" x14ac:dyDescent="0.25">
      <c r="A95" s="1"/>
      <c r="B95" s="1"/>
      <c r="C95" s="1"/>
      <c r="D95" s="1"/>
      <c r="E95" s="3" t="e">
        <f t="shared" si="10"/>
        <v>#DIV/0!</v>
      </c>
      <c r="F95" s="1"/>
      <c r="G95" s="1"/>
      <c r="H95" s="1">
        <f t="shared" si="11"/>
        <v>0</v>
      </c>
      <c r="I95" s="1"/>
      <c r="J95" s="1"/>
      <c r="K95" s="1"/>
      <c r="L95" s="1">
        <f t="shared" si="12"/>
        <v>0</v>
      </c>
      <c r="M95" s="1">
        <f t="shared" si="13"/>
        <v>0</v>
      </c>
      <c r="N95" s="1"/>
      <c r="O95" s="1">
        <f t="shared" si="14"/>
        <v>0</v>
      </c>
    </row>
    <row r="96" spans="1:15" ht="15.75" x14ac:dyDescent="0.25">
      <c r="A96" s="1"/>
      <c r="B96" s="1"/>
      <c r="C96" s="1"/>
      <c r="D96" s="1"/>
      <c r="E96" s="3" t="e">
        <f t="shared" si="10"/>
        <v>#DIV/0!</v>
      </c>
      <c r="F96" s="1"/>
      <c r="G96" s="1"/>
      <c r="H96" s="1">
        <f t="shared" si="11"/>
        <v>0</v>
      </c>
      <c r="I96" s="1"/>
      <c r="J96" s="1"/>
      <c r="K96" s="1"/>
      <c r="L96" s="1">
        <f t="shared" si="12"/>
        <v>0</v>
      </c>
      <c r="M96" s="1">
        <f t="shared" si="13"/>
        <v>0</v>
      </c>
      <c r="N96" s="1"/>
      <c r="O96" s="1">
        <f t="shared" si="14"/>
        <v>0</v>
      </c>
    </row>
    <row r="97" spans="1:15" ht="15.75" x14ac:dyDescent="0.25">
      <c r="A97" s="1"/>
      <c r="B97" s="1"/>
      <c r="C97" s="1"/>
      <c r="D97" s="1"/>
      <c r="E97" s="3" t="e">
        <f t="shared" si="10"/>
        <v>#DIV/0!</v>
      </c>
      <c r="F97" s="1"/>
      <c r="G97" s="1"/>
      <c r="H97" s="1">
        <f t="shared" si="11"/>
        <v>0</v>
      </c>
      <c r="I97" s="1"/>
      <c r="J97" s="1"/>
      <c r="K97" s="1"/>
      <c r="L97" s="1">
        <f t="shared" si="12"/>
        <v>0</v>
      </c>
      <c r="M97" s="1">
        <f t="shared" si="13"/>
        <v>0</v>
      </c>
      <c r="N97" s="1"/>
      <c r="O97" s="1">
        <f t="shared" si="14"/>
        <v>0</v>
      </c>
    </row>
    <row r="98" spans="1:15" ht="15.75" x14ac:dyDescent="0.25">
      <c r="A98" s="1"/>
      <c r="B98" s="1"/>
      <c r="C98" s="1"/>
      <c r="D98" s="1"/>
      <c r="E98" s="3" t="e">
        <f t="shared" si="10"/>
        <v>#DIV/0!</v>
      </c>
      <c r="F98" s="1"/>
      <c r="G98" s="1"/>
      <c r="H98" s="1">
        <f t="shared" si="11"/>
        <v>0</v>
      </c>
      <c r="I98" s="1"/>
      <c r="J98" s="1"/>
      <c r="K98" s="1"/>
      <c r="L98" s="1">
        <f t="shared" si="12"/>
        <v>0</v>
      </c>
      <c r="M98" s="1">
        <f t="shared" si="13"/>
        <v>0</v>
      </c>
      <c r="N98" s="1"/>
      <c r="O98" s="1">
        <f t="shared" si="14"/>
        <v>0</v>
      </c>
    </row>
    <row r="99" spans="1:15" ht="15.75" x14ac:dyDescent="0.25">
      <c r="A99" s="1"/>
      <c r="B99" s="1"/>
      <c r="C99" s="1"/>
      <c r="D99" s="1"/>
      <c r="E99" s="3" t="e">
        <f t="shared" ref="E99:E130" si="15">(B99)/(B99+C99+D99)</f>
        <v>#DIV/0!</v>
      </c>
      <c r="F99" s="1"/>
      <c r="G99" s="1"/>
      <c r="H99" s="1">
        <f t="shared" ref="H99:H130" si="16">F99-G99</f>
        <v>0</v>
      </c>
      <c r="I99" s="1"/>
      <c r="J99" s="1"/>
      <c r="K99" s="1"/>
      <c r="L99" s="1">
        <f t="shared" ref="L99:L130" si="17">B99*10</f>
        <v>0</v>
      </c>
      <c r="M99" s="1">
        <f t="shared" ref="M99:M130" si="18">D99*5</f>
        <v>0</v>
      </c>
      <c r="N99" s="1"/>
      <c r="O99" s="1">
        <f t="shared" ref="O99:O130" si="19">SUM(I99:N99)</f>
        <v>0</v>
      </c>
    </row>
    <row r="100" spans="1:15" ht="15.75" x14ac:dyDescent="0.25">
      <c r="A100" s="1"/>
      <c r="B100" s="1"/>
      <c r="C100" s="1"/>
      <c r="D100" s="1"/>
      <c r="E100" s="3" t="e">
        <f t="shared" si="15"/>
        <v>#DIV/0!</v>
      </c>
      <c r="F100" s="1"/>
      <c r="G100" s="1"/>
      <c r="H100" s="1">
        <f t="shared" si="16"/>
        <v>0</v>
      </c>
      <c r="I100" s="1"/>
      <c r="J100" s="1"/>
      <c r="K100" s="1"/>
      <c r="L100" s="1">
        <f t="shared" si="17"/>
        <v>0</v>
      </c>
      <c r="M100" s="1">
        <f t="shared" si="18"/>
        <v>0</v>
      </c>
      <c r="N100" s="1"/>
      <c r="O100" s="1">
        <f t="shared" si="19"/>
        <v>0</v>
      </c>
    </row>
    <row r="101" spans="1:15" ht="15.75" x14ac:dyDescent="0.25">
      <c r="A101" s="1"/>
      <c r="B101" s="1"/>
      <c r="C101" s="1"/>
      <c r="D101" s="1"/>
      <c r="E101" s="3" t="e">
        <f t="shared" si="15"/>
        <v>#DIV/0!</v>
      </c>
      <c r="F101" s="1"/>
      <c r="G101" s="1"/>
      <c r="H101" s="1">
        <f t="shared" si="16"/>
        <v>0</v>
      </c>
      <c r="I101" s="1"/>
      <c r="J101" s="1"/>
      <c r="K101" s="1"/>
      <c r="L101" s="1">
        <f t="shared" si="17"/>
        <v>0</v>
      </c>
      <c r="M101" s="1">
        <f t="shared" si="18"/>
        <v>0</v>
      </c>
      <c r="N101" s="1"/>
      <c r="O101" s="1">
        <f t="shared" si="19"/>
        <v>0</v>
      </c>
    </row>
    <row r="102" spans="1:15" ht="15.75" x14ac:dyDescent="0.25">
      <c r="A102" s="1"/>
      <c r="B102" s="1"/>
      <c r="C102" s="1"/>
      <c r="D102" s="1"/>
      <c r="E102" s="3" t="e">
        <f t="shared" si="15"/>
        <v>#DIV/0!</v>
      </c>
      <c r="F102" s="1"/>
      <c r="G102" s="1"/>
      <c r="H102" s="1">
        <f t="shared" si="16"/>
        <v>0</v>
      </c>
      <c r="I102" s="1"/>
      <c r="J102" s="1"/>
      <c r="K102" s="1"/>
      <c r="L102" s="1">
        <f t="shared" si="17"/>
        <v>0</v>
      </c>
      <c r="M102" s="1">
        <f t="shared" si="18"/>
        <v>0</v>
      </c>
      <c r="N102" s="1"/>
      <c r="O102" s="1">
        <f t="shared" si="19"/>
        <v>0</v>
      </c>
    </row>
    <row r="103" spans="1:15" ht="15.75" x14ac:dyDescent="0.25">
      <c r="A103" s="1"/>
      <c r="B103" s="1"/>
      <c r="C103" s="1"/>
      <c r="D103" s="1"/>
      <c r="E103" s="3" t="e">
        <f t="shared" si="15"/>
        <v>#DIV/0!</v>
      </c>
      <c r="F103" s="1"/>
      <c r="G103" s="1"/>
      <c r="H103" s="1">
        <f t="shared" si="16"/>
        <v>0</v>
      </c>
      <c r="I103" s="1"/>
      <c r="J103" s="1"/>
      <c r="K103" s="1"/>
      <c r="L103" s="1">
        <f t="shared" si="17"/>
        <v>0</v>
      </c>
      <c r="M103" s="1">
        <f t="shared" si="18"/>
        <v>0</v>
      </c>
      <c r="N103" s="1"/>
      <c r="O103" s="1">
        <f t="shared" si="19"/>
        <v>0</v>
      </c>
    </row>
    <row r="104" spans="1:15" ht="15.75" x14ac:dyDescent="0.25">
      <c r="A104" s="1"/>
      <c r="B104" s="1"/>
      <c r="C104" s="1"/>
      <c r="D104" s="1"/>
      <c r="E104" s="3" t="e">
        <f t="shared" si="15"/>
        <v>#DIV/0!</v>
      </c>
      <c r="F104" s="1"/>
      <c r="G104" s="1"/>
      <c r="H104" s="1">
        <f t="shared" si="16"/>
        <v>0</v>
      </c>
      <c r="I104" s="1"/>
      <c r="J104" s="1"/>
      <c r="K104" s="1"/>
      <c r="L104" s="1">
        <f t="shared" si="17"/>
        <v>0</v>
      </c>
      <c r="M104" s="1">
        <f t="shared" si="18"/>
        <v>0</v>
      </c>
      <c r="N104" s="1"/>
      <c r="O104" s="1">
        <f t="shared" si="19"/>
        <v>0</v>
      </c>
    </row>
    <row r="105" spans="1:15" ht="15.75" x14ac:dyDescent="0.25">
      <c r="A105" s="1"/>
      <c r="B105" s="1"/>
      <c r="C105" s="1"/>
      <c r="D105" s="1"/>
      <c r="E105" s="3" t="e">
        <f t="shared" si="15"/>
        <v>#DIV/0!</v>
      </c>
      <c r="F105" s="1"/>
      <c r="G105" s="1"/>
      <c r="H105" s="1">
        <f t="shared" si="16"/>
        <v>0</v>
      </c>
      <c r="I105" s="1"/>
      <c r="J105" s="1"/>
      <c r="K105" s="1"/>
      <c r="L105" s="1">
        <f t="shared" si="17"/>
        <v>0</v>
      </c>
      <c r="M105" s="1">
        <f t="shared" si="18"/>
        <v>0</v>
      </c>
      <c r="N105" s="1"/>
      <c r="O105" s="1">
        <f t="shared" si="19"/>
        <v>0</v>
      </c>
    </row>
    <row r="106" spans="1:15" ht="15.75" x14ac:dyDescent="0.25">
      <c r="A106" s="1"/>
      <c r="B106" s="1"/>
      <c r="C106" s="1"/>
      <c r="D106" s="1"/>
      <c r="E106" s="3" t="e">
        <f t="shared" si="15"/>
        <v>#DIV/0!</v>
      </c>
      <c r="F106" s="1"/>
      <c r="G106" s="1"/>
      <c r="H106" s="1">
        <f t="shared" si="16"/>
        <v>0</v>
      </c>
      <c r="I106" s="1"/>
      <c r="J106" s="1"/>
      <c r="K106" s="1"/>
      <c r="L106" s="1">
        <f t="shared" si="17"/>
        <v>0</v>
      </c>
      <c r="M106" s="1">
        <f t="shared" si="18"/>
        <v>0</v>
      </c>
      <c r="N106" s="1"/>
      <c r="O106" s="1">
        <f t="shared" si="19"/>
        <v>0</v>
      </c>
    </row>
    <row r="107" spans="1:15" ht="15.75" x14ac:dyDescent="0.25">
      <c r="A107" s="1"/>
      <c r="B107" s="1"/>
      <c r="C107" s="1"/>
      <c r="D107" s="1"/>
      <c r="E107" s="3" t="e">
        <f t="shared" si="15"/>
        <v>#DIV/0!</v>
      </c>
      <c r="F107" s="1"/>
      <c r="G107" s="1"/>
      <c r="H107" s="1">
        <f t="shared" si="16"/>
        <v>0</v>
      </c>
      <c r="I107" s="1"/>
      <c r="J107" s="1"/>
      <c r="K107" s="1"/>
      <c r="L107" s="1">
        <f t="shared" si="17"/>
        <v>0</v>
      </c>
      <c r="M107" s="1">
        <f t="shared" si="18"/>
        <v>0</v>
      </c>
      <c r="N107" s="1"/>
      <c r="O107" s="1">
        <f t="shared" si="19"/>
        <v>0</v>
      </c>
    </row>
    <row r="108" spans="1:15" ht="15.75" x14ac:dyDescent="0.25">
      <c r="A108" s="1"/>
      <c r="B108" s="1"/>
      <c r="C108" s="1"/>
      <c r="D108" s="1"/>
      <c r="E108" s="3" t="e">
        <f t="shared" si="15"/>
        <v>#DIV/0!</v>
      </c>
      <c r="F108" s="1"/>
      <c r="G108" s="1"/>
      <c r="H108" s="1">
        <f t="shared" si="16"/>
        <v>0</v>
      </c>
      <c r="I108" s="1"/>
      <c r="J108" s="1"/>
      <c r="K108" s="1"/>
      <c r="L108" s="1">
        <f t="shared" si="17"/>
        <v>0</v>
      </c>
      <c r="M108" s="1">
        <f t="shared" si="18"/>
        <v>0</v>
      </c>
      <c r="N108" s="1"/>
      <c r="O108" s="1">
        <f t="shared" si="19"/>
        <v>0</v>
      </c>
    </row>
    <row r="109" spans="1:15" ht="15.75" x14ac:dyDescent="0.25">
      <c r="A109" s="1"/>
      <c r="B109" s="1"/>
      <c r="C109" s="1"/>
      <c r="D109" s="1"/>
      <c r="E109" s="3" t="e">
        <f t="shared" si="15"/>
        <v>#DIV/0!</v>
      </c>
      <c r="F109" s="1"/>
      <c r="G109" s="1"/>
      <c r="H109" s="1">
        <f t="shared" si="16"/>
        <v>0</v>
      </c>
      <c r="I109" s="1"/>
      <c r="J109" s="1"/>
      <c r="K109" s="1"/>
      <c r="L109" s="1">
        <f t="shared" si="17"/>
        <v>0</v>
      </c>
      <c r="M109" s="1">
        <f t="shared" si="18"/>
        <v>0</v>
      </c>
      <c r="N109" s="1"/>
      <c r="O109" s="1">
        <f t="shared" si="19"/>
        <v>0</v>
      </c>
    </row>
    <row r="110" spans="1:15" ht="15.75" x14ac:dyDescent="0.25">
      <c r="A110" s="1"/>
      <c r="B110" s="1"/>
      <c r="C110" s="1"/>
      <c r="D110" s="1"/>
      <c r="E110" s="3" t="e">
        <f t="shared" si="15"/>
        <v>#DIV/0!</v>
      </c>
      <c r="F110" s="1"/>
      <c r="G110" s="1"/>
      <c r="H110" s="1">
        <f t="shared" si="16"/>
        <v>0</v>
      </c>
      <c r="I110" s="1"/>
      <c r="J110" s="1"/>
      <c r="K110" s="1"/>
      <c r="L110" s="1">
        <f t="shared" si="17"/>
        <v>0</v>
      </c>
      <c r="M110" s="1">
        <f t="shared" si="18"/>
        <v>0</v>
      </c>
      <c r="N110" s="1"/>
      <c r="O110" s="1">
        <f t="shared" si="19"/>
        <v>0</v>
      </c>
    </row>
    <row r="111" spans="1:15" ht="15.75" x14ac:dyDescent="0.25">
      <c r="A111" s="1"/>
      <c r="B111" s="1"/>
      <c r="C111" s="1"/>
      <c r="D111" s="1"/>
      <c r="E111" s="3" t="e">
        <f t="shared" si="15"/>
        <v>#DIV/0!</v>
      </c>
      <c r="F111" s="1"/>
      <c r="G111" s="1"/>
      <c r="H111" s="1">
        <f t="shared" si="16"/>
        <v>0</v>
      </c>
      <c r="I111" s="1"/>
      <c r="J111" s="1"/>
      <c r="K111" s="1"/>
      <c r="L111" s="1">
        <f t="shared" si="17"/>
        <v>0</v>
      </c>
      <c r="M111" s="1">
        <f t="shared" si="18"/>
        <v>0</v>
      </c>
      <c r="N111" s="1"/>
      <c r="O111" s="1">
        <f t="shared" si="19"/>
        <v>0</v>
      </c>
    </row>
    <row r="112" spans="1:15" ht="15.75" x14ac:dyDescent="0.25">
      <c r="A112" s="1"/>
      <c r="B112" s="1"/>
      <c r="C112" s="1"/>
      <c r="D112" s="1"/>
      <c r="E112" s="3" t="e">
        <f t="shared" si="15"/>
        <v>#DIV/0!</v>
      </c>
      <c r="F112" s="1"/>
      <c r="G112" s="1"/>
      <c r="H112" s="1">
        <f t="shared" si="16"/>
        <v>0</v>
      </c>
      <c r="I112" s="1"/>
      <c r="J112" s="1"/>
      <c r="K112" s="1"/>
      <c r="L112" s="1">
        <f t="shared" si="17"/>
        <v>0</v>
      </c>
      <c r="M112" s="1">
        <f t="shared" si="18"/>
        <v>0</v>
      </c>
      <c r="N112" s="1"/>
      <c r="O112" s="1">
        <f t="shared" si="19"/>
        <v>0</v>
      </c>
    </row>
    <row r="113" spans="1:15" ht="15.75" x14ac:dyDescent="0.25">
      <c r="A113" s="1"/>
      <c r="B113" s="1"/>
      <c r="C113" s="1"/>
      <c r="D113" s="1"/>
      <c r="E113" s="3" t="e">
        <f t="shared" si="15"/>
        <v>#DIV/0!</v>
      </c>
      <c r="F113" s="1"/>
      <c r="G113" s="1"/>
      <c r="H113" s="1">
        <f t="shared" si="16"/>
        <v>0</v>
      </c>
      <c r="I113" s="1"/>
      <c r="J113" s="1"/>
      <c r="K113" s="1"/>
      <c r="L113" s="1">
        <f t="shared" si="17"/>
        <v>0</v>
      </c>
      <c r="M113" s="1">
        <f t="shared" si="18"/>
        <v>0</v>
      </c>
      <c r="N113" s="1"/>
      <c r="O113" s="1">
        <f t="shared" si="19"/>
        <v>0</v>
      </c>
    </row>
    <row r="114" spans="1:15" ht="15.75" x14ac:dyDescent="0.25">
      <c r="A114" s="1"/>
      <c r="B114" s="1"/>
      <c r="C114" s="1"/>
      <c r="D114" s="1"/>
      <c r="E114" s="3" t="e">
        <f t="shared" si="15"/>
        <v>#DIV/0!</v>
      </c>
      <c r="F114" s="1"/>
      <c r="G114" s="1"/>
      <c r="H114" s="1">
        <f t="shared" si="16"/>
        <v>0</v>
      </c>
      <c r="I114" s="1"/>
      <c r="J114" s="1"/>
      <c r="K114" s="1"/>
      <c r="L114" s="1">
        <f t="shared" si="17"/>
        <v>0</v>
      </c>
      <c r="M114" s="1">
        <f t="shared" si="18"/>
        <v>0</v>
      </c>
      <c r="N114" s="1"/>
      <c r="O114" s="1">
        <f t="shared" si="19"/>
        <v>0</v>
      </c>
    </row>
    <row r="115" spans="1:15" ht="15.75" x14ac:dyDescent="0.25">
      <c r="A115" s="1"/>
      <c r="B115" s="1"/>
      <c r="C115" s="1"/>
      <c r="D115" s="1"/>
      <c r="E115" s="3" t="e">
        <f t="shared" si="15"/>
        <v>#DIV/0!</v>
      </c>
      <c r="F115" s="1"/>
      <c r="G115" s="1"/>
      <c r="H115" s="1">
        <f t="shared" si="16"/>
        <v>0</v>
      </c>
      <c r="I115" s="1"/>
      <c r="J115" s="1"/>
      <c r="K115" s="1"/>
      <c r="L115" s="1">
        <f t="shared" si="17"/>
        <v>0</v>
      </c>
      <c r="M115" s="1">
        <f t="shared" si="18"/>
        <v>0</v>
      </c>
      <c r="N115" s="1"/>
      <c r="O115" s="1">
        <f t="shared" si="19"/>
        <v>0</v>
      </c>
    </row>
    <row r="116" spans="1:15" ht="15.75" x14ac:dyDescent="0.25">
      <c r="A116" s="1"/>
      <c r="B116" s="1"/>
      <c r="C116" s="1"/>
      <c r="D116" s="1"/>
      <c r="E116" s="3" t="e">
        <f t="shared" si="15"/>
        <v>#DIV/0!</v>
      </c>
      <c r="F116" s="1"/>
      <c r="G116" s="1"/>
      <c r="H116" s="1">
        <f t="shared" si="16"/>
        <v>0</v>
      </c>
      <c r="I116" s="1"/>
      <c r="J116" s="1"/>
      <c r="K116" s="1"/>
      <c r="L116" s="1">
        <f t="shared" si="17"/>
        <v>0</v>
      </c>
      <c r="M116" s="1">
        <f t="shared" si="18"/>
        <v>0</v>
      </c>
      <c r="N116" s="1"/>
      <c r="O116" s="1">
        <f t="shared" si="19"/>
        <v>0</v>
      </c>
    </row>
    <row r="117" spans="1:15" ht="15.75" x14ac:dyDescent="0.25">
      <c r="A117" s="1"/>
      <c r="B117" s="1"/>
      <c r="C117" s="1"/>
      <c r="D117" s="1"/>
      <c r="E117" s="3" t="e">
        <f t="shared" si="15"/>
        <v>#DIV/0!</v>
      </c>
      <c r="F117" s="1"/>
      <c r="G117" s="1"/>
      <c r="H117" s="1">
        <f t="shared" si="16"/>
        <v>0</v>
      </c>
      <c r="I117" s="1"/>
      <c r="J117" s="1"/>
      <c r="K117" s="1"/>
      <c r="L117" s="1">
        <f t="shared" si="17"/>
        <v>0</v>
      </c>
      <c r="M117" s="1">
        <f t="shared" si="18"/>
        <v>0</v>
      </c>
      <c r="N117" s="1"/>
      <c r="O117" s="1">
        <f t="shared" si="19"/>
        <v>0</v>
      </c>
    </row>
    <row r="118" spans="1:15" ht="15.75" x14ac:dyDescent="0.25">
      <c r="A118" s="1"/>
      <c r="B118" s="1"/>
      <c r="C118" s="1"/>
      <c r="D118" s="1"/>
      <c r="E118" s="3" t="e">
        <f t="shared" si="15"/>
        <v>#DIV/0!</v>
      </c>
      <c r="F118" s="1"/>
      <c r="G118" s="1"/>
      <c r="H118" s="1">
        <f t="shared" si="16"/>
        <v>0</v>
      </c>
      <c r="I118" s="1"/>
      <c r="J118" s="1"/>
      <c r="K118" s="1"/>
      <c r="L118" s="1">
        <f t="shared" si="17"/>
        <v>0</v>
      </c>
      <c r="M118" s="1">
        <f t="shared" si="18"/>
        <v>0</v>
      </c>
      <c r="N118" s="1"/>
      <c r="O118" s="1">
        <f t="shared" si="19"/>
        <v>0</v>
      </c>
    </row>
    <row r="119" spans="1:15" ht="15.75" x14ac:dyDescent="0.25">
      <c r="A119" s="1"/>
      <c r="B119" s="1"/>
      <c r="C119" s="1"/>
      <c r="D119" s="1"/>
      <c r="E119" s="3" t="e">
        <f t="shared" si="15"/>
        <v>#DIV/0!</v>
      </c>
      <c r="F119" s="1"/>
      <c r="G119" s="1"/>
      <c r="H119" s="1">
        <f t="shared" si="16"/>
        <v>0</v>
      </c>
      <c r="I119" s="1"/>
      <c r="J119" s="1"/>
      <c r="K119" s="1"/>
      <c r="L119" s="1">
        <f t="shared" si="17"/>
        <v>0</v>
      </c>
      <c r="M119" s="1">
        <f t="shared" si="18"/>
        <v>0</v>
      </c>
      <c r="N119" s="1"/>
      <c r="O119" s="1">
        <f t="shared" si="19"/>
        <v>0</v>
      </c>
    </row>
    <row r="120" spans="1:15" ht="15.75" x14ac:dyDescent="0.25">
      <c r="A120" s="1"/>
      <c r="B120" s="1"/>
      <c r="C120" s="1"/>
      <c r="D120" s="1"/>
      <c r="E120" s="3" t="e">
        <f t="shared" si="15"/>
        <v>#DIV/0!</v>
      </c>
      <c r="F120" s="1"/>
      <c r="G120" s="1"/>
      <c r="H120" s="1">
        <f t="shared" si="16"/>
        <v>0</v>
      </c>
      <c r="I120" s="1"/>
      <c r="J120" s="1"/>
      <c r="K120" s="1"/>
      <c r="L120" s="1">
        <f t="shared" si="17"/>
        <v>0</v>
      </c>
      <c r="M120" s="1">
        <f t="shared" si="18"/>
        <v>0</v>
      </c>
      <c r="N120" s="1"/>
      <c r="O120" s="1">
        <f t="shared" si="19"/>
        <v>0</v>
      </c>
    </row>
    <row r="121" spans="1:15" ht="15.75" x14ac:dyDescent="0.25">
      <c r="A121" s="1"/>
      <c r="B121" s="1"/>
      <c r="C121" s="1"/>
      <c r="D121" s="1"/>
      <c r="E121" s="3" t="e">
        <f t="shared" si="15"/>
        <v>#DIV/0!</v>
      </c>
      <c r="F121" s="1"/>
      <c r="G121" s="1"/>
      <c r="H121" s="1">
        <f t="shared" si="16"/>
        <v>0</v>
      </c>
      <c r="I121" s="1"/>
      <c r="J121" s="1"/>
      <c r="K121" s="1"/>
      <c r="L121" s="1">
        <f t="shared" si="17"/>
        <v>0</v>
      </c>
      <c r="M121" s="1">
        <f t="shared" si="18"/>
        <v>0</v>
      </c>
      <c r="N121" s="1"/>
      <c r="O121" s="1">
        <f t="shared" si="19"/>
        <v>0</v>
      </c>
    </row>
    <row r="122" spans="1:15" ht="15.75" x14ac:dyDescent="0.25">
      <c r="A122" s="1"/>
      <c r="B122" s="1"/>
      <c r="C122" s="1"/>
      <c r="D122" s="1"/>
      <c r="E122" s="3" t="e">
        <f t="shared" si="15"/>
        <v>#DIV/0!</v>
      </c>
      <c r="F122" s="1"/>
      <c r="G122" s="1"/>
      <c r="H122" s="1">
        <f t="shared" si="16"/>
        <v>0</v>
      </c>
      <c r="I122" s="1"/>
      <c r="J122" s="1"/>
      <c r="K122" s="1"/>
      <c r="L122" s="1">
        <f t="shared" si="17"/>
        <v>0</v>
      </c>
      <c r="M122" s="1">
        <f t="shared" si="18"/>
        <v>0</v>
      </c>
      <c r="N122" s="1"/>
      <c r="O122" s="1">
        <f t="shared" si="19"/>
        <v>0</v>
      </c>
    </row>
    <row r="123" spans="1:15" ht="15.75" x14ac:dyDescent="0.25">
      <c r="A123" s="1"/>
      <c r="B123" s="1"/>
      <c r="C123" s="1"/>
      <c r="D123" s="1"/>
      <c r="E123" s="3" t="e">
        <f t="shared" si="15"/>
        <v>#DIV/0!</v>
      </c>
      <c r="F123" s="1"/>
      <c r="G123" s="1"/>
      <c r="H123" s="1">
        <f t="shared" si="16"/>
        <v>0</v>
      </c>
      <c r="I123" s="1"/>
      <c r="J123" s="1"/>
      <c r="K123" s="1"/>
      <c r="L123" s="1">
        <f t="shared" si="17"/>
        <v>0</v>
      </c>
      <c r="M123" s="1">
        <f t="shared" si="18"/>
        <v>0</v>
      </c>
      <c r="N123" s="1"/>
      <c r="O123" s="1">
        <f t="shared" si="19"/>
        <v>0</v>
      </c>
    </row>
    <row r="124" spans="1:15" ht="15.75" x14ac:dyDescent="0.25">
      <c r="A124" s="1"/>
      <c r="B124" s="1"/>
      <c r="C124" s="1"/>
      <c r="D124" s="1"/>
      <c r="E124" s="3" t="e">
        <f t="shared" si="15"/>
        <v>#DIV/0!</v>
      </c>
      <c r="F124" s="1"/>
      <c r="G124" s="1"/>
      <c r="H124" s="1">
        <f t="shared" si="16"/>
        <v>0</v>
      </c>
      <c r="I124" s="1"/>
      <c r="J124" s="1"/>
      <c r="K124" s="1"/>
      <c r="L124" s="1">
        <f t="shared" si="17"/>
        <v>0</v>
      </c>
      <c r="M124" s="1">
        <f t="shared" si="18"/>
        <v>0</v>
      </c>
      <c r="N124" s="1"/>
      <c r="O124" s="1">
        <f t="shared" si="19"/>
        <v>0</v>
      </c>
    </row>
    <row r="125" spans="1:15" ht="15.75" x14ac:dyDescent="0.25">
      <c r="A125" s="1"/>
      <c r="B125" s="1"/>
      <c r="C125" s="1"/>
      <c r="D125" s="1"/>
      <c r="E125" s="3" t="e">
        <f t="shared" si="15"/>
        <v>#DIV/0!</v>
      </c>
      <c r="F125" s="1"/>
      <c r="G125" s="1"/>
      <c r="H125" s="1">
        <f t="shared" si="16"/>
        <v>0</v>
      </c>
      <c r="I125" s="1"/>
      <c r="J125" s="1"/>
      <c r="K125" s="1"/>
      <c r="L125" s="1">
        <f t="shared" si="17"/>
        <v>0</v>
      </c>
      <c r="M125" s="1">
        <f t="shared" si="18"/>
        <v>0</v>
      </c>
      <c r="N125" s="1"/>
      <c r="O125" s="1">
        <f t="shared" si="19"/>
        <v>0</v>
      </c>
    </row>
    <row r="126" spans="1:15" ht="15.75" x14ac:dyDescent="0.25">
      <c r="A126" s="1"/>
      <c r="B126" s="1"/>
      <c r="C126" s="1"/>
      <c r="D126" s="1"/>
      <c r="E126" s="3" t="e">
        <f t="shared" si="15"/>
        <v>#DIV/0!</v>
      </c>
      <c r="F126" s="1"/>
      <c r="G126" s="1"/>
      <c r="H126" s="1">
        <f t="shared" si="16"/>
        <v>0</v>
      </c>
      <c r="I126" s="1"/>
      <c r="J126" s="1"/>
      <c r="K126" s="1"/>
      <c r="L126" s="1">
        <f t="shared" si="17"/>
        <v>0</v>
      </c>
      <c r="M126" s="1">
        <f t="shared" si="18"/>
        <v>0</v>
      </c>
      <c r="N126" s="1"/>
      <c r="O126" s="1">
        <f t="shared" si="19"/>
        <v>0</v>
      </c>
    </row>
    <row r="127" spans="1:15" ht="15.75" x14ac:dyDescent="0.25">
      <c r="A127" s="1"/>
      <c r="B127" s="1"/>
      <c r="C127" s="1"/>
      <c r="D127" s="1"/>
      <c r="E127" s="3" t="e">
        <f t="shared" si="15"/>
        <v>#DIV/0!</v>
      </c>
      <c r="F127" s="1"/>
      <c r="G127" s="1"/>
      <c r="H127" s="1">
        <f t="shared" si="16"/>
        <v>0</v>
      </c>
      <c r="I127" s="1"/>
      <c r="J127" s="1"/>
      <c r="K127" s="1"/>
      <c r="L127" s="1">
        <f t="shared" si="17"/>
        <v>0</v>
      </c>
      <c r="M127" s="1">
        <f t="shared" si="18"/>
        <v>0</v>
      </c>
      <c r="N127" s="1"/>
      <c r="O127" s="1">
        <f t="shared" si="19"/>
        <v>0</v>
      </c>
    </row>
    <row r="128" spans="1:15" ht="15.75" x14ac:dyDescent="0.25">
      <c r="A128" s="1"/>
      <c r="B128" s="1"/>
      <c r="C128" s="1"/>
      <c r="D128" s="1"/>
      <c r="E128" s="3" t="e">
        <f t="shared" si="15"/>
        <v>#DIV/0!</v>
      </c>
      <c r="F128" s="1"/>
      <c r="G128" s="1"/>
      <c r="H128" s="1">
        <f t="shared" si="16"/>
        <v>0</v>
      </c>
      <c r="I128" s="1"/>
      <c r="J128" s="1"/>
      <c r="K128" s="1"/>
      <c r="L128" s="1">
        <f t="shared" si="17"/>
        <v>0</v>
      </c>
      <c r="M128" s="1">
        <f t="shared" si="18"/>
        <v>0</v>
      </c>
      <c r="N128" s="1"/>
      <c r="O128" s="1">
        <f t="shared" si="19"/>
        <v>0</v>
      </c>
    </row>
    <row r="129" spans="1:15" ht="15.75" x14ac:dyDescent="0.25">
      <c r="A129" s="1"/>
      <c r="B129" s="1"/>
      <c r="C129" s="1"/>
      <c r="D129" s="1"/>
      <c r="E129" s="3" t="e">
        <f t="shared" si="15"/>
        <v>#DIV/0!</v>
      </c>
      <c r="F129" s="1"/>
      <c r="G129" s="1"/>
      <c r="H129" s="1">
        <f t="shared" si="16"/>
        <v>0</v>
      </c>
      <c r="I129" s="1"/>
      <c r="J129" s="1"/>
      <c r="K129" s="1"/>
      <c r="L129" s="1">
        <f t="shared" si="17"/>
        <v>0</v>
      </c>
      <c r="M129" s="1">
        <f t="shared" si="18"/>
        <v>0</v>
      </c>
      <c r="N129" s="1"/>
      <c r="O129" s="1">
        <f t="shared" si="19"/>
        <v>0</v>
      </c>
    </row>
    <row r="130" spans="1:15" ht="15.75" x14ac:dyDescent="0.25">
      <c r="A130" s="1"/>
      <c r="B130" s="1"/>
      <c r="C130" s="1"/>
      <c r="D130" s="1"/>
      <c r="E130" s="3" t="e">
        <f t="shared" si="15"/>
        <v>#DIV/0!</v>
      </c>
      <c r="F130" s="1"/>
      <c r="G130" s="1"/>
      <c r="H130" s="1">
        <f t="shared" si="16"/>
        <v>0</v>
      </c>
      <c r="I130" s="1"/>
      <c r="J130" s="1"/>
      <c r="K130" s="1"/>
      <c r="L130" s="1">
        <f t="shared" si="17"/>
        <v>0</v>
      </c>
      <c r="M130" s="1">
        <f t="shared" si="18"/>
        <v>0</v>
      </c>
      <c r="N130" s="1"/>
      <c r="O130" s="1">
        <f t="shared" si="19"/>
        <v>0</v>
      </c>
    </row>
    <row r="131" spans="1:15" ht="15.75" x14ac:dyDescent="0.25">
      <c r="A131" s="1"/>
      <c r="B131" s="1"/>
      <c r="C131" s="1"/>
      <c r="D131" s="1"/>
      <c r="E131" s="3" t="e">
        <f t="shared" ref="E131:E162" si="20">(B131)/(B131+C131+D131)</f>
        <v>#DIV/0!</v>
      </c>
      <c r="F131" s="1"/>
      <c r="G131" s="1"/>
      <c r="H131" s="1">
        <f t="shared" ref="H131:H162" si="21">F131-G131</f>
        <v>0</v>
      </c>
      <c r="I131" s="1"/>
      <c r="J131" s="1"/>
      <c r="K131" s="1"/>
      <c r="L131" s="1">
        <f t="shared" ref="L131:L162" si="22">B131*10</f>
        <v>0</v>
      </c>
      <c r="M131" s="1">
        <f t="shared" ref="M131:M162" si="23">D131*5</f>
        <v>0</v>
      </c>
      <c r="N131" s="1"/>
      <c r="O131" s="1">
        <f t="shared" ref="O131:O162" si="24">SUM(I131:N131)</f>
        <v>0</v>
      </c>
    </row>
    <row r="132" spans="1:15" ht="15.75" x14ac:dyDescent="0.25">
      <c r="A132" s="1"/>
      <c r="B132" s="1"/>
      <c r="C132" s="1"/>
      <c r="D132" s="1"/>
      <c r="E132" s="3" t="e">
        <f t="shared" si="20"/>
        <v>#DIV/0!</v>
      </c>
      <c r="F132" s="1"/>
      <c r="G132" s="1"/>
      <c r="H132" s="1">
        <f t="shared" si="21"/>
        <v>0</v>
      </c>
      <c r="I132" s="1"/>
      <c r="J132" s="1"/>
      <c r="K132" s="1"/>
      <c r="L132" s="1">
        <f t="shared" si="22"/>
        <v>0</v>
      </c>
      <c r="M132" s="1">
        <f t="shared" si="23"/>
        <v>0</v>
      </c>
      <c r="N132" s="1"/>
      <c r="O132" s="1">
        <f t="shared" si="24"/>
        <v>0</v>
      </c>
    </row>
    <row r="133" spans="1:15" ht="15.75" x14ac:dyDescent="0.25">
      <c r="A133" s="1"/>
      <c r="B133" s="1"/>
      <c r="C133" s="1"/>
      <c r="D133" s="1"/>
      <c r="E133" s="3" t="e">
        <f t="shared" si="20"/>
        <v>#DIV/0!</v>
      </c>
      <c r="F133" s="1"/>
      <c r="G133" s="1"/>
      <c r="H133" s="1">
        <f t="shared" si="21"/>
        <v>0</v>
      </c>
      <c r="I133" s="1"/>
      <c r="J133" s="1"/>
      <c r="K133" s="1"/>
      <c r="L133" s="1">
        <f t="shared" si="22"/>
        <v>0</v>
      </c>
      <c r="M133" s="1">
        <f t="shared" si="23"/>
        <v>0</v>
      </c>
      <c r="N133" s="1"/>
      <c r="O133" s="1">
        <f t="shared" si="24"/>
        <v>0</v>
      </c>
    </row>
    <row r="134" spans="1:15" ht="15.75" x14ac:dyDescent="0.25">
      <c r="A134" s="1"/>
      <c r="B134" s="1"/>
      <c r="C134" s="1"/>
      <c r="D134" s="1"/>
      <c r="E134" s="3" t="e">
        <f t="shared" si="20"/>
        <v>#DIV/0!</v>
      </c>
      <c r="F134" s="1"/>
      <c r="G134" s="1"/>
      <c r="H134" s="1">
        <f t="shared" si="21"/>
        <v>0</v>
      </c>
      <c r="I134" s="1"/>
      <c r="J134" s="1"/>
      <c r="K134" s="1"/>
      <c r="L134" s="1">
        <f t="shared" si="22"/>
        <v>0</v>
      </c>
      <c r="M134" s="1">
        <f t="shared" si="23"/>
        <v>0</v>
      </c>
      <c r="N134" s="1"/>
      <c r="O134" s="1">
        <f t="shared" si="24"/>
        <v>0</v>
      </c>
    </row>
    <row r="135" spans="1:15" ht="15.75" x14ac:dyDescent="0.25">
      <c r="A135" s="1"/>
      <c r="B135" s="1"/>
      <c r="C135" s="1"/>
      <c r="D135" s="1"/>
      <c r="E135" s="3" t="e">
        <f t="shared" si="20"/>
        <v>#DIV/0!</v>
      </c>
      <c r="F135" s="1"/>
      <c r="G135" s="1"/>
      <c r="H135" s="1">
        <f t="shared" si="21"/>
        <v>0</v>
      </c>
      <c r="I135" s="1"/>
      <c r="J135" s="1"/>
      <c r="K135" s="1"/>
      <c r="L135" s="1">
        <f t="shared" si="22"/>
        <v>0</v>
      </c>
      <c r="M135" s="1">
        <f t="shared" si="23"/>
        <v>0</v>
      </c>
      <c r="N135" s="1"/>
      <c r="O135" s="1">
        <f t="shared" si="24"/>
        <v>0</v>
      </c>
    </row>
    <row r="136" spans="1:15" ht="15.75" x14ac:dyDescent="0.25">
      <c r="A136" s="1"/>
      <c r="B136" s="1"/>
      <c r="C136" s="1"/>
      <c r="D136" s="1"/>
      <c r="E136" s="3" t="e">
        <f t="shared" si="20"/>
        <v>#DIV/0!</v>
      </c>
      <c r="F136" s="1"/>
      <c r="G136" s="1"/>
      <c r="H136" s="1">
        <f t="shared" si="21"/>
        <v>0</v>
      </c>
      <c r="I136" s="1"/>
      <c r="J136" s="1"/>
      <c r="K136" s="1"/>
      <c r="L136" s="1">
        <f t="shared" si="22"/>
        <v>0</v>
      </c>
      <c r="M136" s="1">
        <f t="shared" si="23"/>
        <v>0</v>
      </c>
      <c r="N136" s="1"/>
      <c r="O136" s="1">
        <f t="shared" si="24"/>
        <v>0</v>
      </c>
    </row>
    <row r="137" spans="1:15" ht="15.75" x14ac:dyDescent="0.25">
      <c r="A137" s="1"/>
      <c r="B137" s="1"/>
      <c r="C137" s="1"/>
      <c r="D137" s="1"/>
      <c r="E137" s="3" t="e">
        <f t="shared" si="20"/>
        <v>#DIV/0!</v>
      </c>
      <c r="F137" s="1"/>
      <c r="G137" s="1"/>
      <c r="H137" s="1">
        <f t="shared" si="21"/>
        <v>0</v>
      </c>
      <c r="I137" s="1"/>
      <c r="J137" s="1"/>
      <c r="K137" s="1"/>
      <c r="L137" s="1">
        <f t="shared" si="22"/>
        <v>0</v>
      </c>
      <c r="M137" s="1">
        <f t="shared" si="23"/>
        <v>0</v>
      </c>
      <c r="N137" s="1"/>
      <c r="O137" s="1">
        <f t="shared" si="24"/>
        <v>0</v>
      </c>
    </row>
    <row r="138" spans="1:15" ht="15.75" x14ac:dyDescent="0.25">
      <c r="A138" s="1"/>
      <c r="B138" s="1"/>
      <c r="C138" s="1"/>
      <c r="D138" s="1"/>
      <c r="E138" s="3" t="e">
        <f t="shared" si="20"/>
        <v>#DIV/0!</v>
      </c>
      <c r="F138" s="1"/>
      <c r="G138" s="1"/>
      <c r="H138" s="1">
        <f t="shared" si="21"/>
        <v>0</v>
      </c>
      <c r="I138" s="1"/>
      <c r="J138" s="1"/>
      <c r="K138" s="1"/>
      <c r="L138" s="1">
        <f t="shared" si="22"/>
        <v>0</v>
      </c>
      <c r="M138" s="1">
        <f t="shared" si="23"/>
        <v>0</v>
      </c>
      <c r="N138" s="1"/>
      <c r="O138" s="1">
        <f t="shared" si="24"/>
        <v>0</v>
      </c>
    </row>
    <row r="139" spans="1:15" ht="15.75" x14ac:dyDescent="0.25">
      <c r="A139" s="1"/>
      <c r="B139" s="1"/>
      <c r="C139" s="1"/>
      <c r="D139" s="1"/>
      <c r="E139" s="3" t="e">
        <f t="shared" si="20"/>
        <v>#DIV/0!</v>
      </c>
      <c r="F139" s="1"/>
      <c r="G139" s="1"/>
      <c r="H139" s="1">
        <f t="shared" si="21"/>
        <v>0</v>
      </c>
      <c r="I139" s="1"/>
      <c r="J139" s="1"/>
      <c r="K139" s="1"/>
      <c r="L139" s="1">
        <f t="shared" si="22"/>
        <v>0</v>
      </c>
      <c r="M139" s="1">
        <f t="shared" si="23"/>
        <v>0</v>
      </c>
      <c r="N139" s="1"/>
      <c r="O139" s="1">
        <f t="shared" si="24"/>
        <v>0</v>
      </c>
    </row>
    <row r="140" spans="1:15" ht="15.75" x14ac:dyDescent="0.25">
      <c r="A140" s="1"/>
      <c r="B140" s="1"/>
      <c r="C140" s="1"/>
      <c r="D140" s="1"/>
      <c r="E140" s="3" t="e">
        <f t="shared" si="20"/>
        <v>#DIV/0!</v>
      </c>
      <c r="F140" s="1"/>
      <c r="G140" s="1"/>
      <c r="H140" s="1">
        <f t="shared" si="21"/>
        <v>0</v>
      </c>
      <c r="I140" s="1"/>
      <c r="J140" s="1"/>
      <c r="K140" s="1"/>
      <c r="L140" s="1">
        <f t="shared" si="22"/>
        <v>0</v>
      </c>
      <c r="M140" s="1">
        <f t="shared" si="23"/>
        <v>0</v>
      </c>
      <c r="N140" s="1"/>
      <c r="O140" s="1">
        <f t="shared" si="24"/>
        <v>0</v>
      </c>
    </row>
    <row r="141" spans="1:15" ht="15.75" x14ac:dyDescent="0.25">
      <c r="A141" s="1"/>
      <c r="B141" s="1"/>
      <c r="C141" s="1"/>
      <c r="D141" s="1"/>
      <c r="E141" s="3" t="e">
        <f t="shared" si="20"/>
        <v>#DIV/0!</v>
      </c>
      <c r="F141" s="1"/>
      <c r="G141" s="1"/>
      <c r="H141" s="1">
        <f t="shared" si="21"/>
        <v>0</v>
      </c>
      <c r="I141" s="1"/>
      <c r="J141" s="1"/>
      <c r="K141" s="1"/>
      <c r="L141" s="1">
        <f t="shared" si="22"/>
        <v>0</v>
      </c>
      <c r="M141" s="1">
        <f t="shared" si="23"/>
        <v>0</v>
      </c>
      <c r="N141" s="1"/>
      <c r="O141" s="1">
        <f t="shared" si="24"/>
        <v>0</v>
      </c>
    </row>
    <row r="142" spans="1:15" ht="15.75" x14ac:dyDescent="0.25">
      <c r="A142" s="1"/>
      <c r="B142" s="1"/>
      <c r="C142" s="1"/>
      <c r="D142" s="1"/>
      <c r="E142" s="3" t="e">
        <f t="shared" si="20"/>
        <v>#DIV/0!</v>
      </c>
      <c r="F142" s="1"/>
      <c r="G142" s="1"/>
      <c r="H142" s="1">
        <f t="shared" si="21"/>
        <v>0</v>
      </c>
      <c r="I142" s="1"/>
      <c r="J142" s="1"/>
      <c r="K142" s="1"/>
      <c r="L142" s="1">
        <f t="shared" si="22"/>
        <v>0</v>
      </c>
      <c r="M142" s="1">
        <f t="shared" si="23"/>
        <v>0</v>
      </c>
      <c r="N142" s="1"/>
      <c r="O142" s="1">
        <f t="shared" si="24"/>
        <v>0</v>
      </c>
    </row>
    <row r="143" spans="1:15" ht="15.75" x14ac:dyDescent="0.25">
      <c r="A143" s="1"/>
      <c r="B143" s="1"/>
      <c r="C143" s="1"/>
      <c r="D143" s="1"/>
      <c r="E143" s="3" t="e">
        <f t="shared" si="20"/>
        <v>#DIV/0!</v>
      </c>
      <c r="F143" s="1"/>
      <c r="G143" s="1"/>
      <c r="H143" s="1">
        <f t="shared" si="21"/>
        <v>0</v>
      </c>
      <c r="I143" s="1"/>
      <c r="J143" s="1"/>
      <c r="K143" s="1"/>
      <c r="L143" s="1">
        <f t="shared" si="22"/>
        <v>0</v>
      </c>
      <c r="M143" s="1">
        <f t="shared" si="23"/>
        <v>0</v>
      </c>
      <c r="N143" s="1"/>
      <c r="O143" s="1">
        <f t="shared" si="24"/>
        <v>0</v>
      </c>
    </row>
    <row r="144" spans="1:15" ht="15.75" x14ac:dyDescent="0.25">
      <c r="A144" s="1"/>
      <c r="B144" s="1"/>
      <c r="C144" s="1"/>
      <c r="D144" s="1"/>
      <c r="E144" s="3" t="e">
        <f t="shared" si="20"/>
        <v>#DIV/0!</v>
      </c>
      <c r="F144" s="1"/>
      <c r="G144" s="1"/>
      <c r="H144" s="1">
        <f t="shared" si="21"/>
        <v>0</v>
      </c>
      <c r="I144" s="1"/>
      <c r="J144" s="1"/>
      <c r="K144" s="1"/>
      <c r="L144" s="1">
        <f t="shared" si="22"/>
        <v>0</v>
      </c>
      <c r="M144" s="1">
        <f t="shared" si="23"/>
        <v>0</v>
      </c>
      <c r="N144" s="1"/>
      <c r="O144" s="1">
        <f t="shared" si="24"/>
        <v>0</v>
      </c>
    </row>
    <row r="145" spans="1:15" ht="15.75" x14ac:dyDescent="0.25">
      <c r="A145" s="1"/>
      <c r="B145" s="1"/>
      <c r="C145" s="1"/>
      <c r="D145" s="1"/>
      <c r="E145" s="3" t="e">
        <f t="shared" si="20"/>
        <v>#DIV/0!</v>
      </c>
      <c r="F145" s="1"/>
      <c r="G145" s="1"/>
      <c r="H145" s="1">
        <f t="shared" si="21"/>
        <v>0</v>
      </c>
      <c r="I145" s="1"/>
      <c r="J145" s="1"/>
      <c r="K145" s="1"/>
      <c r="L145" s="1">
        <f t="shared" si="22"/>
        <v>0</v>
      </c>
      <c r="M145" s="1">
        <f t="shared" si="23"/>
        <v>0</v>
      </c>
      <c r="N145" s="1"/>
      <c r="O145" s="1">
        <f t="shared" si="24"/>
        <v>0</v>
      </c>
    </row>
    <row r="146" spans="1:15" ht="15.75" x14ac:dyDescent="0.25">
      <c r="A146" s="1"/>
      <c r="B146" s="1"/>
      <c r="C146" s="1"/>
      <c r="D146" s="1"/>
      <c r="E146" s="3" t="e">
        <f t="shared" si="20"/>
        <v>#DIV/0!</v>
      </c>
      <c r="F146" s="1"/>
      <c r="G146" s="1"/>
      <c r="H146" s="1">
        <f t="shared" si="21"/>
        <v>0</v>
      </c>
      <c r="I146" s="1"/>
      <c r="J146" s="1"/>
      <c r="K146" s="1"/>
      <c r="L146" s="1">
        <f t="shared" si="22"/>
        <v>0</v>
      </c>
      <c r="M146" s="1">
        <f t="shared" si="23"/>
        <v>0</v>
      </c>
      <c r="N146" s="1"/>
      <c r="O146" s="1">
        <f t="shared" si="24"/>
        <v>0</v>
      </c>
    </row>
    <row r="147" spans="1:15" ht="15.75" x14ac:dyDescent="0.25">
      <c r="A147" s="1"/>
      <c r="B147" s="1"/>
      <c r="C147" s="1"/>
      <c r="D147" s="1"/>
      <c r="E147" s="3" t="e">
        <f t="shared" si="20"/>
        <v>#DIV/0!</v>
      </c>
      <c r="F147" s="1"/>
      <c r="G147" s="1"/>
      <c r="H147" s="1">
        <f t="shared" si="21"/>
        <v>0</v>
      </c>
      <c r="I147" s="1"/>
      <c r="J147" s="1"/>
      <c r="K147" s="1"/>
      <c r="L147" s="1">
        <f t="shared" si="22"/>
        <v>0</v>
      </c>
      <c r="M147" s="1">
        <f t="shared" si="23"/>
        <v>0</v>
      </c>
      <c r="N147" s="1"/>
      <c r="O147" s="1">
        <f t="shared" si="24"/>
        <v>0</v>
      </c>
    </row>
    <row r="148" spans="1:15" ht="15.75" x14ac:dyDescent="0.25">
      <c r="A148" s="1"/>
      <c r="B148" s="1"/>
      <c r="C148" s="1"/>
      <c r="D148" s="1"/>
      <c r="E148" s="3" t="e">
        <f t="shared" si="20"/>
        <v>#DIV/0!</v>
      </c>
      <c r="F148" s="1"/>
      <c r="G148" s="1"/>
      <c r="H148" s="1">
        <f t="shared" si="21"/>
        <v>0</v>
      </c>
      <c r="I148" s="1"/>
      <c r="J148" s="1"/>
      <c r="K148" s="1"/>
      <c r="L148" s="1">
        <f t="shared" si="22"/>
        <v>0</v>
      </c>
      <c r="M148" s="1">
        <f t="shared" si="23"/>
        <v>0</v>
      </c>
      <c r="N148" s="1"/>
      <c r="O148" s="1">
        <f t="shared" si="24"/>
        <v>0</v>
      </c>
    </row>
    <row r="149" spans="1:15" ht="15.75" x14ac:dyDescent="0.25">
      <c r="A149" s="1"/>
      <c r="B149" s="1"/>
      <c r="C149" s="1"/>
      <c r="D149" s="1"/>
      <c r="E149" s="3" t="e">
        <f t="shared" si="20"/>
        <v>#DIV/0!</v>
      </c>
      <c r="F149" s="1"/>
      <c r="G149" s="1"/>
      <c r="H149" s="1">
        <f t="shared" si="21"/>
        <v>0</v>
      </c>
      <c r="I149" s="1"/>
      <c r="J149" s="1"/>
      <c r="K149" s="1"/>
      <c r="L149" s="1">
        <f t="shared" si="22"/>
        <v>0</v>
      </c>
      <c r="M149" s="1">
        <f t="shared" si="23"/>
        <v>0</v>
      </c>
      <c r="N149" s="1"/>
      <c r="O149" s="1">
        <f t="shared" si="24"/>
        <v>0</v>
      </c>
    </row>
    <row r="150" spans="1:15" ht="15.75" x14ac:dyDescent="0.25">
      <c r="A150" s="1"/>
      <c r="B150" s="1"/>
      <c r="C150" s="1"/>
      <c r="D150" s="1"/>
      <c r="E150" s="3" t="e">
        <f t="shared" si="20"/>
        <v>#DIV/0!</v>
      </c>
      <c r="F150" s="1"/>
      <c r="G150" s="1"/>
      <c r="H150" s="1">
        <f t="shared" si="21"/>
        <v>0</v>
      </c>
      <c r="I150" s="1"/>
      <c r="J150" s="1"/>
      <c r="K150" s="1"/>
      <c r="L150" s="1">
        <f t="shared" si="22"/>
        <v>0</v>
      </c>
      <c r="M150" s="1">
        <f t="shared" si="23"/>
        <v>0</v>
      </c>
      <c r="N150" s="1"/>
      <c r="O150" s="1">
        <f t="shared" si="24"/>
        <v>0</v>
      </c>
    </row>
    <row r="151" spans="1:15" ht="15.75" x14ac:dyDescent="0.25">
      <c r="A151" s="1"/>
      <c r="B151" s="1"/>
      <c r="C151" s="1"/>
      <c r="D151" s="1"/>
      <c r="E151" s="3" t="e">
        <f t="shared" si="20"/>
        <v>#DIV/0!</v>
      </c>
      <c r="F151" s="1"/>
      <c r="G151" s="1"/>
      <c r="H151" s="1">
        <f t="shared" si="21"/>
        <v>0</v>
      </c>
      <c r="I151" s="1"/>
      <c r="J151" s="1"/>
      <c r="K151" s="1"/>
      <c r="L151" s="1">
        <f t="shared" si="22"/>
        <v>0</v>
      </c>
      <c r="M151" s="1">
        <f t="shared" si="23"/>
        <v>0</v>
      </c>
      <c r="N151" s="1"/>
      <c r="O151" s="1">
        <f t="shared" si="24"/>
        <v>0</v>
      </c>
    </row>
    <row r="152" spans="1:15" ht="15.75" x14ac:dyDescent="0.25">
      <c r="A152" s="1"/>
      <c r="B152" s="1"/>
      <c r="C152" s="1"/>
      <c r="D152" s="1"/>
      <c r="E152" s="3" t="e">
        <f t="shared" si="20"/>
        <v>#DIV/0!</v>
      </c>
      <c r="F152" s="1"/>
      <c r="G152" s="1"/>
      <c r="H152" s="1">
        <f t="shared" si="21"/>
        <v>0</v>
      </c>
      <c r="I152" s="1"/>
      <c r="J152" s="1"/>
      <c r="K152" s="1"/>
      <c r="L152" s="1">
        <f t="shared" si="22"/>
        <v>0</v>
      </c>
      <c r="M152" s="1">
        <f t="shared" si="23"/>
        <v>0</v>
      </c>
      <c r="N152" s="1"/>
      <c r="O152" s="1">
        <f t="shared" si="24"/>
        <v>0</v>
      </c>
    </row>
    <row r="153" spans="1:15" ht="15.75" x14ac:dyDescent="0.25">
      <c r="A153" s="1"/>
      <c r="B153" s="1"/>
      <c r="C153" s="1"/>
      <c r="D153" s="1"/>
      <c r="E153" s="3" t="e">
        <f t="shared" si="20"/>
        <v>#DIV/0!</v>
      </c>
      <c r="F153" s="1"/>
      <c r="G153" s="1"/>
      <c r="H153" s="1">
        <f t="shared" si="21"/>
        <v>0</v>
      </c>
      <c r="I153" s="1"/>
      <c r="J153" s="1"/>
      <c r="K153" s="1"/>
      <c r="L153" s="1">
        <f t="shared" si="22"/>
        <v>0</v>
      </c>
      <c r="M153" s="1">
        <f t="shared" si="23"/>
        <v>0</v>
      </c>
      <c r="N153" s="1"/>
      <c r="O153" s="1">
        <f t="shared" si="24"/>
        <v>0</v>
      </c>
    </row>
    <row r="154" spans="1:15" ht="15.75" x14ac:dyDescent="0.25">
      <c r="A154" s="1"/>
      <c r="B154" s="1"/>
      <c r="C154" s="1"/>
      <c r="D154" s="1"/>
      <c r="E154" s="3" t="e">
        <f t="shared" si="20"/>
        <v>#DIV/0!</v>
      </c>
      <c r="F154" s="1"/>
      <c r="G154" s="1"/>
      <c r="H154" s="1">
        <f t="shared" si="21"/>
        <v>0</v>
      </c>
      <c r="I154" s="1"/>
      <c r="J154" s="1"/>
      <c r="K154" s="1"/>
      <c r="L154" s="1">
        <f t="shared" si="22"/>
        <v>0</v>
      </c>
      <c r="M154" s="1">
        <f t="shared" si="23"/>
        <v>0</v>
      </c>
      <c r="N154" s="1"/>
      <c r="O154" s="1">
        <f t="shared" si="24"/>
        <v>0</v>
      </c>
    </row>
    <row r="155" spans="1:15" ht="15.75" x14ac:dyDescent="0.25">
      <c r="A155" s="1"/>
      <c r="B155" s="1"/>
      <c r="C155" s="1"/>
      <c r="D155" s="1"/>
      <c r="E155" s="3" t="e">
        <f t="shared" si="20"/>
        <v>#DIV/0!</v>
      </c>
      <c r="F155" s="1"/>
      <c r="G155" s="1"/>
      <c r="H155" s="1">
        <f t="shared" si="21"/>
        <v>0</v>
      </c>
      <c r="I155" s="1"/>
      <c r="J155" s="1"/>
      <c r="K155" s="1"/>
      <c r="L155" s="1">
        <f t="shared" si="22"/>
        <v>0</v>
      </c>
      <c r="M155" s="1">
        <f t="shared" si="23"/>
        <v>0</v>
      </c>
      <c r="N155" s="1"/>
      <c r="O155" s="1">
        <f t="shared" si="24"/>
        <v>0</v>
      </c>
    </row>
    <row r="156" spans="1:15" ht="15.75" x14ac:dyDescent="0.25">
      <c r="A156" s="1"/>
      <c r="B156" s="1"/>
      <c r="C156" s="1"/>
      <c r="D156" s="1"/>
      <c r="E156" s="3" t="e">
        <f t="shared" si="20"/>
        <v>#DIV/0!</v>
      </c>
      <c r="F156" s="1"/>
      <c r="G156" s="1"/>
      <c r="H156" s="1">
        <f t="shared" si="21"/>
        <v>0</v>
      </c>
      <c r="I156" s="1"/>
      <c r="J156" s="1"/>
      <c r="K156" s="1"/>
      <c r="L156" s="1">
        <f t="shared" si="22"/>
        <v>0</v>
      </c>
      <c r="M156" s="1">
        <f t="shared" si="23"/>
        <v>0</v>
      </c>
      <c r="N156" s="1"/>
      <c r="O156" s="1">
        <f t="shared" si="24"/>
        <v>0</v>
      </c>
    </row>
    <row r="157" spans="1:15" ht="15.75" x14ac:dyDescent="0.25">
      <c r="A157" s="1"/>
      <c r="B157" s="1"/>
      <c r="C157" s="1"/>
      <c r="D157" s="1"/>
      <c r="E157" s="3" t="e">
        <f t="shared" si="20"/>
        <v>#DIV/0!</v>
      </c>
      <c r="F157" s="1"/>
      <c r="G157" s="1"/>
      <c r="H157" s="1">
        <f t="shared" si="21"/>
        <v>0</v>
      </c>
      <c r="I157" s="1"/>
      <c r="J157" s="1"/>
      <c r="K157" s="1"/>
      <c r="L157" s="1">
        <f t="shared" si="22"/>
        <v>0</v>
      </c>
      <c r="M157" s="1">
        <f t="shared" si="23"/>
        <v>0</v>
      </c>
      <c r="N157" s="1"/>
      <c r="O157" s="1">
        <f t="shared" si="24"/>
        <v>0</v>
      </c>
    </row>
    <row r="158" spans="1:15" ht="15.75" x14ac:dyDescent="0.25">
      <c r="A158" s="1"/>
      <c r="B158" s="1"/>
      <c r="C158" s="1"/>
      <c r="D158" s="1"/>
      <c r="E158" s="3" t="e">
        <f t="shared" si="20"/>
        <v>#DIV/0!</v>
      </c>
      <c r="F158" s="1"/>
      <c r="G158" s="1"/>
      <c r="H158" s="1">
        <f t="shared" si="21"/>
        <v>0</v>
      </c>
      <c r="I158" s="1"/>
      <c r="J158" s="1"/>
      <c r="K158" s="1"/>
      <c r="L158" s="1">
        <f t="shared" si="22"/>
        <v>0</v>
      </c>
      <c r="M158" s="1">
        <f t="shared" si="23"/>
        <v>0</v>
      </c>
      <c r="N158" s="1"/>
      <c r="O158" s="1">
        <f t="shared" si="24"/>
        <v>0</v>
      </c>
    </row>
    <row r="159" spans="1:15" ht="15.75" x14ac:dyDescent="0.25">
      <c r="A159" s="1"/>
      <c r="B159" s="1"/>
      <c r="C159" s="1"/>
      <c r="D159" s="1"/>
      <c r="E159" s="3" t="e">
        <f t="shared" si="20"/>
        <v>#DIV/0!</v>
      </c>
      <c r="F159" s="1"/>
      <c r="G159" s="1"/>
      <c r="H159" s="1">
        <f t="shared" si="21"/>
        <v>0</v>
      </c>
      <c r="I159" s="1"/>
      <c r="J159" s="1"/>
      <c r="K159" s="1"/>
      <c r="L159" s="1">
        <f t="shared" si="22"/>
        <v>0</v>
      </c>
      <c r="M159" s="1">
        <f t="shared" si="23"/>
        <v>0</v>
      </c>
      <c r="N159" s="1"/>
      <c r="O159" s="1">
        <f t="shared" si="24"/>
        <v>0</v>
      </c>
    </row>
    <row r="160" spans="1:15" ht="15.75" x14ac:dyDescent="0.25">
      <c r="A160" s="1"/>
      <c r="B160" s="1"/>
      <c r="C160" s="1"/>
      <c r="D160" s="1"/>
      <c r="E160" s="3" t="e">
        <f t="shared" si="20"/>
        <v>#DIV/0!</v>
      </c>
      <c r="F160" s="1"/>
      <c r="G160" s="1"/>
      <c r="H160" s="1">
        <f t="shared" si="21"/>
        <v>0</v>
      </c>
      <c r="I160" s="1"/>
      <c r="J160" s="1"/>
      <c r="K160" s="1"/>
      <c r="L160" s="1">
        <f t="shared" si="22"/>
        <v>0</v>
      </c>
      <c r="M160" s="1">
        <f t="shared" si="23"/>
        <v>0</v>
      </c>
      <c r="N160" s="1"/>
      <c r="O160" s="1">
        <f t="shared" si="24"/>
        <v>0</v>
      </c>
    </row>
    <row r="161" spans="1:15" ht="15.75" x14ac:dyDescent="0.25">
      <c r="A161" s="1"/>
      <c r="B161" s="1"/>
      <c r="C161" s="1"/>
      <c r="D161" s="1"/>
      <c r="E161" s="3" t="e">
        <f t="shared" si="20"/>
        <v>#DIV/0!</v>
      </c>
      <c r="F161" s="1"/>
      <c r="G161" s="1"/>
      <c r="H161" s="1">
        <f t="shared" si="21"/>
        <v>0</v>
      </c>
      <c r="I161" s="1"/>
      <c r="J161" s="1"/>
      <c r="K161" s="1"/>
      <c r="L161" s="1">
        <f t="shared" si="22"/>
        <v>0</v>
      </c>
      <c r="M161" s="1">
        <f t="shared" si="23"/>
        <v>0</v>
      </c>
      <c r="N161" s="1"/>
      <c r="O161" s="1">
        <f t="shared" si="24"/>
        <v>0</v>
      </c>
    </row>
    <row r="162" spans="1:15" ht="15.75" x14ac:dyDescent="0.25">
      <c r="A162" s="1"/>
      <c r="B162" s="1"/>
      <c r="C162" s="1"/>
      <c r="D162" s="1"/>
      <c r="E162" s="3" t="e">
        <f t="shared" si="20"/>
        <v>#DIV/0!</v>
      </c>
      <c r="F162" s="1"/>
      <c r="G162" s="1"/>
      <c r="H162" s="1">
        <f t="shared" si="21"/>
        <v>0</v>
      </c>
      <c r="I162" s="1"/>
      <c r="J162" s="1"/>
      <c r="K162" s="1"/>
      <c r="L162" s="1">
        <f t="shared" si="22"/>
        <v>0</v>
      </c>
      <c r="M162" s="1">
        <f t="shared" si="23"/>
        <v>0</v>
      </c>
      <c r="N162" s="1"/>
      <c r="O162" s="1">
        <f t="shared" si="24"/>
        <v>0</v>
      </c>
    </row>
    <row r="163" spans="1:15" ht="15.75" x14ac:dyDescent="0.25">
      <c r="A163" s="1"/>
      <c r="B163" s="1"/>
      <c r="C163" s="1"/>
      <c r="D163" s="1"/>
      <c r="E163" s="3" t="e">
        <f t="shared" ref="E163:E194" si="25">(B163)/(B163+C163+D163)</f>
        <v>#DIV/0!</v>
      </c>
      <c r="F163" s="1"/>
      <c r="G163" s="1"/>
      <c r="H163" s="1">
        <f t="shared" ref="H163:H194" si="26">F163-G163</f>
        <v>0</v>
      </c>
      <c r="I163" s="1"/>
      <c r="J163" s="1"/>
      <c r="K163" s="1"/>
      <c r="L163" s="1">
        <f t="shared" ref="L163:L169" si="27">B163*10</f>
        <v>0</v>
      </c>
      <c r="M163" s="1">
        <f t="shared" ref="M163:M169" si="28">D163*5</f>
        <v>0</v>
      </c>
      <c r="N163" s="1"/>
      <c r="O163" s="1">
        <f t="shared" ref="O163:O194" si="29">SUM(I163:N163)</f>
        <v>0</v>
      </c>
    </row>
    <row r="164" spans="1:15" ht="15.75" x14ac:dyDescent="0.25">
      <c r="A164" s="1"/>
      <c r="B164" s="1"/>
      <c r="C164" s="1"/>
      <c r="D164" s="1"/>
      <c r="E164" s="3" t="e">
        <f t="shared" si="25"/>
        <v>#DIV/0!</v>
      </c>
      <c r="F164" s="1"/>
      <c r="G164" s="1"/>
      <c r="H164" s="1">
        <f t="shared" si="26"/>
        <v>0</v>
      </c>
      <c r="I164" s="1"/>
      <c r="J164" s="1"/>
      <c r="K164" s="1"/>
      <c r="L164" s="1">
        <f t="shared" si="27"/>
        <v>0</v>
      </c>
      <c r="M164" s="1">
        <f t="shared" si="28"/>
        <v>0</v>
      </c>
      <c r="N164" s="1"/>
      <c r="O164" s="1">
        <f t="shared" si="29"/>
        <v>0</v>
      </c>
    </row>
    <row r="165" spans="1:15" ht="15.75" x14ac:dyDescent="0.25">
      <c r="A165" s="1"/>
      <c r="B165" s="1"/>
      <c r="C165" s="1"/>
      <c r="D165" s="1"/>
      <c r="E165" s="3" t="e">
        <f t="shared" si="25"/>
        <v>#DIV/0!</v>
      </c>
      <c r="F165" s="1"/>
      <c r="G165" s="1"/>
      <c r="H165" s="1">
        <f t="shared" si="26"/>
        <v>0</v>
      </c>
      <c r="I165" s="1"/>
      <c r="J165" s="1"/>
      <c r="K165" s="1"/>
      <c r="L165" s="1">
        <f t="shared" si="27"/>
        <v>0</v>
      </c>
      <c r="M165" s="1">
        <f t="shared" si="28"/>
        <v>0</v>
      </c>
      <c r="N165" s="1"/>
      <c r="O165" s="1">
        <f t="shared" si="29"/>
        <v>0</v>
      </c>
    </row>
    <row r="166" spans="1:15" ht="15.75" x14ac:dyDescent="0.25">
      <c r="A166" s="1"/>
      <c r="B166" s="1"/>
      <c r="C166" s="1"/>
      <c r="D166" s="1"/>
      <c r="E166" s="3" t="e">
        <f t="shared" si="25"/>
        <v>#DIV/0!</v>
      </c>
      <c r="F166" s="1"/>
      <c r="G166" s="1"/>
      <c r="H166" s="1">
        <f t="shared" si="26"/>
        <v>0</v>
      </c>
      <c r="I166" s="1"/>
      <c r="J166" s="1"/>
      <c r="K166" s="1"/>
      <c r="L166" s="1">
        <f t="shared" si="27"/>
        <v>0</v>
      </c>
      <c r="M166" s="1">
        <f t="shared" si="28"/>
        <v>0</v>
      </c>
      <c r="N166" s="1"/>
      <c r="O166" s="1">
        <f t="shared" si="29"/>
        <v>0</v>
      </c>
    </row>
    <row r="167" spans="1:15" ht="15.75" x14ac:dyDescent="0.25">
      <c r="A167" s="1"/>
      <c r="B167" s="1"/>
      <c r="C167" s="1"/>
      <c r="D167" s="1"/>
      <c r="E167" s="3" t="e">
        <f t="shared" si="25"/>
        <v>#DIV/0!</v>
      </c>
      <c r="F167" s="1"/>
      <c r="G167" s="1"/>
      <c r="H167" s="1">
        <f t="shared" si="26"/>
        <v>0</v>
      </c>
      <c r="I167" s="1"/>
      <c r="J167" s="1"/>
      <c r="K167" s="1"/>
      <c r="L167" s="1">
        <f t="shared" si="27"/>
        <v>0</v>
      </c>
      <c r="M167" s="1">
        <f t="shared" si="28"/>
        <v>0</v>
      </c>
      <c r="N167" s="1"/>
      <c r="O167" s="1">
        <f t="shared" si="29"/>
        <v>0</v>
      </c>
    </row>
    <row r="168" spans="1:15" ht="15.75" x14ac:dyDescent="0.25">
      <c r="B168" s="1"/>
      <c r="C168" s="1"/>
      <c r="D168" s="1"/>
      <c r="E168" s="3" t="e">
        <f t="shared" si="25"/>
        <v>#DIV/0!</v>
      </c>
      <c r="F168" s="1"/>
      <c r="G168" s="1"/>
      <c r="H168" s="1">
        <f t="shared" si="26"/>
        <v>0</v>
      </c>
      <c r="I168" s="1"/>
      <c r="J168" s="1"/>
      <c r="K168" s="1"/>
      <c r="L168" s="1">
        <f t="shared" si="27"/>
        <v>0</v>
      </c>
      <c r="M168" s="1">
        <f t="shared" si="28"/>
        <v>0</v>
      </c>
      <c r="N168" s="1"/>
      <c r="O168" s="1">
        <f t="shared" si="29"/>
        <v>0</v>
      </c>
    </row>
    <row r="169" spans="1:15" ht="15.75" x14ac:dyDescent="0.25">
      <c r="B169" s="1"/>
      <c r="C169" s="1"/>
      <c r="D169" s="1"/>
      <c r="E169" s="3" t="e">
        <f t="shared" si="25"/>
        <v>#DIV/0!</v>
      </c>
      <c r="F169" s="1"/>
      <c r="G169" s="1"/>
      <c r="H169" s="1">
        <f t="shared" si="26"/>
        <v>0</v>
      </c>
      <c r="I169" s="1"/>
      <c r="J169" s="1"/>
      <c r="K169" s="1"/>
      <c r="L169" s="1">
        <f t="shared" si="27"/>
        <v>0</v>
      </c>
      <c r="M169" s="1">
        <f t="shared" si="28"/>
        <v>0</v>
      </c>
      <c r="N169" s="1"/>
      <c r="O169" s="1">
        <f t="shared" si="29"/>
        <v>0</v>
      </c>
    </row>
  </sheetData>
  <sortState xmlns:xlrd2="http://schemas.microsoft.com/office/spreadsheetml/2017/richdata2" ref="A3:P169">
    <sortCondition ref="A22:A169"/>
  </sortState>
  <mergeCells count="1">
    <mergeCell ref="A1:O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41"/>
  <sheetViews>
    <sheetView workbookViewId="0">
      <selection activeCell="A6" sqref="A6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122</v>
      </c>
      <c r="B3" s="4">
        <v>5</v>
      </c>
      <c r="C3" s="4">
        <v>3</v>
      </c>
      <c r="D3" s="4">
        <v>0</v>
      </c>
      <c r="E3" s="3">
        <f>(B3)/(B3+C3+D3)</f>
        <v>0.625</v>
      </c>
      <c r="F3" s="4">
        <f>11+12+12+8+2+6+14+6</f>
        <v>71</v>
      </c>
      <c r="G3" s="4">
        <f>7+2+1+3+14+9+8+9</f>
        <v>53</v>
      </c>
      <c r="H3" s="4">
        <f>F3-G3</f>
        <v>18</v>
      </c>
      <c r="I3" s="4">
        <v>60</v>
      </c>
      <c r="J3" s="4"/>
      <c r="K3" s="4"/>
      <c r="L3" s="1">
        <f>B3*10</f>
        <v>50</v>
      </c>
      <c r="M3" s="1">
        <f>D3*5</f>
        <v>0</v>
      </c>
      <c r="N3" s="4">
        <v>20</v>
      </c>
      <c r="O3" s="4">
        <f>SUM(I3:N3)</f>
        <v>130</v>
      </c>
    </row>
    <row r="4" spans="1:15" ht="15.75" x14ac:dyDescent="0.25">
      <c r="A4" s="1" t="s">
        <v>137</v>
      </c>
      <c r="B4" s="1">
        <v>2</v>
      </c>
      <c r="C4" s="1">
        <v>1</v>
      </c>
      <c r="D4" s="1">
        <v>0</v>
      </c>
      <c r="E4" s="3">
        <f>(B4)/(B4+C4+D4)</f>
        <v>0.66666666666666663</v>
      </c>
      <c r="F4" s="1">
        <f>7+10+5</f>
        <v>22</v>
      </c>
      <c r="G4" s="1">
        <f>6+9+7</f>
        <v>22</v>
      </c>
      <c r="H4" s="1">
        <f>F4-G4</f>
        <v>0</v>
      </c>
      <c r="I4" s="1"/>
      <c r="J4" s="1"/>
      <c r="K4" s="1">
        <v>20</v>
      </c>
      <c r="L4" s="1">
        <f>B4*10</f>
        <v>20</v>
      </c>
      <c r="M4" s="1">
        <f>D4*5</f>
        <v>0</v>
      </c>
      <c r="N4" s="1">
        <v>10</v>
      </c>
      <c r="O4" s="1">
        <f>SUM(I4:N4)</f>
        <v>50</v>
      </c>
    </row>
    <row r="5" spans="1:15" ht="15.75" x14ac:dyDescent="0.25">
      <c r="A5" s="1" t="s">
        <v>39</v>
      </c>
      <c r="B5" s="1">
        <v>4</v>
      </c>
      <c r="C5" s="1">
        <v>0</v>
      </c>
      <c r="D5" s="1">
        <v>0</v>
      </c>
      <c r="E5" s="3">
        <f>(B5)/(B5+C5+D5)</f>
        <v>1</v>
      </c>
      <c r="F5" s="1">
        <v>53</v>
      </c>
      <c r="G5" s="1">
        <v>15</v>
      </c>
      <c r="H5" s="1">
        <f>F5-G5</f>
        <v>38</v>
      </c>
      <c r="I5" s="1">
        <v>60</v>
      </c>
      <c r="J5" s="1"/>
      <c r="K5" s="1"/>
      <c r="L5" s="1">
        <f>B5*10</f>
        <v>40</v>
      </c>
      <c r="M5" s="1">
        <f>D5*5</f>
        <v>0</v>
      </c>
      <c r="N5" s="1">
        <v>10</v>
      </c>
      <c r="O5" s="1">
        <f>SUM(I5:N5)</f>
        <v>110</v>
      </c>
    </row>
    <row r="6" spans="1:15" ht="15.75" x14ac:dyDescent="0.25">
      <c r="A6" s="1" t="s">
        <v>45</v>
      </c>
      <c r="B6" s="1">
        <v>1</v>
      </c>
      <c r="C6" s="1">
        <v>5</v>
      </c>
      <c r="D6" s="1">
        <v>0</v>
      </c>
      <c r="E6" s="3">
        <f>(B6)/(B6+C6+D6)</f>
        <v>0.16666666666666666</v>
      </c>
      <c r="F6" s="1">
        <f>13+0+15+0</f>
        <v>28</v>
      </c>
      <c r="G6" s="1">
        <f>33+7+5+20</f>
        <v>65</v>
      </c>
      <c r="H6" s="1">
        <f>F6-G6</f>
        <v>-37</v>
      </c>
      <c r="I6" s="1"/>
      <c r="J6" s="1"/>
      <c r="K6" s="1">
        <v>20</v>
      </c>
      <c r="L6" s="1">
        <f>B6*10</f>
        <v>10</v>
      </c>
      <c r="M6" s="1">
        <f>D6*5</f>
        <v>0</v>
      </c>
      <c r="N6" s="1">
        <v>20</v>
      </c>
      <c r="O6" s="1">
        <f>SUM(I6:N6)</f>
        <v>50</v>
      </c>
    </row>
    <row r="7" spans="1:15" ht="15.75" x14ac:dyDescent="0.25">
      <c r="A7" s="1" t="s">
        <v>32</v>
      </c>
      <c r="B7" s="1">
        <v>3</v>
      </c>
      <c r="C7" s="1">
        <v>11</v>
      </c>
      <c r="D7" s="1">
        <v>0</v>
      </c>
      <c r="E7" s="3">
        <f>(B7)/(B7+C7+D7)</f>
        <v>0.21428571428571427</v>
      </c>
      <c r="F7" s="1">
        <f>0+0+5+12+8+7+5+3+3+8+4+3+5+1</f>
        <v>64</v>
      </c>
      <c r="G7" s="1">
        <f>15+6+8+3+5+6+12+13+19+14+8+15+24+20</f>
        <v>168</v>
      </c>
      <c r="H7" s="1">
        <f>F7-G7</f>
        <v>-104</v>
      </c>
      <c r="I7" s="1"/>
      <c r="J7" s="1">
        <v>40</v>
      </c>
      <c r="K7" s="1"/>
      <c r="L7" s="1">
        <f>B7*10</f>
        <v>30</v>
      </c>
      <c r="M7" s="1">
        <f>D7*5</f>
        <v>0</v>
      </c>
      <c r="N7" s="1">
        <v>40</v>
      </c>
      <c r="O7" s="1">
        <f>SUM(I7:N7)</f>
        <v>110</v>
      </c>
    </row>
    <row r="8" spans="1:15" ht="15.75" x14ac:dyDescent="0.25">
      <c r="A8" s="1" t="s">
        <v>154</v>
      </c>
      <c r="B8" s="1">
        <v>2</v>
      </c>
      <c r="C8" s="1">
        <v>2</v>
      </c>
      <c r="D8" s="1">
        <v>0</v>
      </c>
      <c r="E8" s="3">
        <f>(B8)/(B8+C8+D8)</f>
        <v>0.5</v>
      </c>
      <c r="F8" s="1">
        <f>12+3+24+10</f>
        <v>49</v>
      </c>
      <c r="G8" s="1">
        <f>4+7+5+11</f>
        <v>27</v>
      </c>
      <c r="H8" s="1">
        <f>F8-G8</f>
        <v>22</v>
      </c>
      <c r="I8" s="1"/>
      <c r="J8" s="1"/>
      <c r="K8" s="1">
        <v>20</v>
      </c>
      <c r="L8" s="1">
        <f>B8*10</f>
        <v>20</v>
      </c>
      <c r="M8" s="1">
        <f>D8*5</f>
        <v>0</v>
      </c>
      <c r="N8" s="1">
        <v>10</v>
      </c>
      <c r="O8" s="1">
        <f>SUM(I8:N8)</f>
        <v>50</v>
      </c>
    </row>
    <row r="9" spans="1:15" ht="15.75" x14ac:dyDescent="0.25">
      <c r="A9" s="1" t="s">
        <v>146</v>
      </c>
      <c r="B9" s="4">
        <v>2</v>
      </c>
      <c r="C9" s="4">
        <v>1</v>
      </c>
      <c r="D9" s="4">
        <v>0</v>
      </c>
      <c r="E9" s="3">
        <f>(B9)/(B9+C9+D9)</f>
        <v>0.66666666666666663</v>
      </c>
      <c r="F9" s="4">
        <f>9+14+5</f>
        <v>28</v>
      </c>
      <c r="G9" s="4">
        <f>8+2+11</f>
        <v>21</v>
      </c>
      <c r="H9" s="1">
        <f>F9-G9</f>
        <v>7</v>
      </c>
      <c r="I9" s="4"/>
      <c r="J9" s="4"/>
      <c r="K9" s="4">
        <v>20</v>
      </c>
      <c r="L9" s="1">
        <f>B9*10</f>
        <v>20</v>
      </c>
      <c r="M9" s="1">
        <f>D9*5</f>
        <v>0</v>
      </c>
      <c r="N9" s="4">
        <v>10</v>
      </c>
      <c r="O9" s="1">
        <f>SUM(I9:N9)</f>
        <v>50</v>
      </c>
    </row>
    <row r="10" spans="1:15" ht="15.75" x14ac:dyDescent="0.25">
      <c r="A10" s="1" t="s">
        <v>138</v>
      </c>
      <c r="B10" s="4">
        <v>4</v>
      </c>
      <c r="C10" s="4">
        <v>1</v>
      </c>
      <c r="D10" s="4">
        <v>0</v>
      </c>
      <c r="E10" s="3">
        <f>(B10)/(B10+C10+D10)</f>
        <v>0.8</v>
      </c>
      <c r="F10" s="4">
        <f>13+5+13+7+12</f>
        <v>50</v>
      </c>
      <c r="G10" s="4">
        <f>1+8+1+5+5</f>
        <v>20</v>
      </c>
      <c r="H10" s="1">
        <f>F10-G10</f>
        <v>30</v>
      </c>
      <c r="I10" s="4">
        <v>60</v>
      </c>
      <c r="J10" s="4"/>
      <c r="K10" s="4"/>
      <c r="L10" s="1">
        <f>B10*10</f>
        <v>40</v>
      </c>
      <c r="M10" s="1">
        <f>D10*5</f>
        <v>0</v>
      </c>
      <c r="N10" s="4">
        <v>10</v>
      </c>
      <c r="O10" s="1">
        <f>SUM(I10:N10)</f>
        <v>110</v>
      </c>
    </row>
    <row r="11" spans="1:15" ht="15.75" x14ac:dyDescent="0.25">
      <c r="A11" s="1" t="s">
        <v>136</v>
      </c>
      <c r="B11" s="1">
        <v>6</v>
      </c>
      <c r="C11" s="1">
        <v>3</v>
      </c>
      <c r="D11" s="1">
        <v>0</v>
      </c>
      <c r="E11" s="3">
        <f>(B11)/(B11+C11+D11)</f>
        <v>0.66666666666666663</v>
      </c>
      <c r="F11" s="1">
        <f>6+5+4+6+15+7+16+20+11</f>
        <v>90</v>
      </c>
      <c r="G11" s="1">
        <f>7+10+3+7+3+3+4+1+2</f>
        <v>40</v>
      </c>
      <c r="H11" s="1">
        <f>F11-G11</f>
        <v>50</v>
      </c>
      <c r="I11" s="1">
        <v>60</v>
      </c>
      <c r="J11" s="1"/>
      <c r="K11" s="1"/>
      <c r="L11" s="1">
        <f>B11*10</f>
        <v>60</v>
      </c>
      <c r="M11" s="1">
        <f>D11*5</f>
        <v>0</v>
      </c>
      <c r="N11" s="1">
        <v>20</v>
      </c>
      <c r="O11" s="1">
        <f>SUM(I11:N11)</f>
        <v>140</v>
      </c>
    </row>
    <row r="12" spans="1:15" ht="15.75" x14ac:dyDescent="0.25">
      <c r="A12" s="1" t="s">
        <v>74</v>
      </c>
      <c r="B12" s="1">
        <v>2</v>
      </c>
      <c r="C12" s="1">
        <v>2</v>
      </c>
      <c r="D12" s="1">
        <v>0</v>
      </c>
      <c r="E12" s="3">
        <f>(B12)/(B12+C12+D12)</f>
        <v>0.5</v>
      </c>
      <c r="F12" s="1">
        <v>28</v>
      </c>
      <c r="G12" s="1">
        <v>39</v>
      </c>
      <c r="H12" s="1">
        <f>F12-G12</f>
        <v>-11</v>
      </c>
      <c r="I12" s="1"/>
      <c r="J12" s="1">
        <v>40</v>
      </c>
      <c r="K12" s="1"/>
      <c r="L12" s="1">
        <f>B12*10</f>
        <v>20</v>
      </c>
      <c r="M12" s="1">
        <f>D12*5</f>
        <v>0</v>
      </c>
      <c r="N12" s="1">
        <v>10</v>
      </c>
      <c r="O12" s="1">
        <f>SUM(I12:N12)</f>
        <v>70</v>
      </c>
    </row>
    <row r="13" spans="1:15" ht="15.75" x14ac:dyDescent="0.25">
      <c r="A13" s="1" t="s">
        <v>114</v>
      </c>
      <c r="B13" s="1">
        <v>4</v>
      </c>
      <c r="C13" s="1">
        <v>3</v>
      </c>
      <c r="D13" s="1">
        <v>0</v>
      </c>
      <c r="E13" s="3">
        <f>(B13)/(B13+C13+D13)</f>
        <v>0.5714285714285714</v>
      </c>
      <c r="F13" s="1">
        <f>15+7+8+13+8+2+5</f>
        <v>58</v>
      </c>
      <c r="G13" s="1">
        <f>0+0+5+1+9+12+6</f>
        <v>33</v>
      </c>
      <c r="H13" s="1">
        <f>F13-G13</f>
        <v>25</v>
      </c>
      <c r="I13" s="1">
        <v>60</v>
      </c>
      <c r="J13" s="1"/>
      <c r="K13" s="1">
        <v>20</v>
      </c>
      <c r="L13" s="1">
        <f>B13*10</f>
        <v>40</v>
      </c>
      <c r="M13" s="1">
        <f>D13*5</f>
        <v>0</v>
      </c>
      <c r="N13" s="1">
        <v>20</v>
      </c>
      <c r="O13" s="1">
        <f>SUM(I13:N13)</f>
        <v>140</v>
      </c>
    </row>
    <row r="14" spans="1:15" ht="15.75" x14ac:dyDescent="0.25">
      <c r="A14" s="1" t="s">
        <v>113</v>
      </c>
      <c r="B14" s="1">
        <v>6</v>
      </c>
      <c r="C14" s="1">
        <v>8</v>
      </c>
      <c r="D14" s="1">
        <v>0</v>
      </c>
      <c r="E14" s="3">
        <f>(B14)/(B14+C14+D14)</f>
        <v>0.42857142857142855</v>
      </c>
      <c r="F14" s="1">
        <f>6+5+20+1+8+7+1+3+1+1+13+9+9+16</f>
        <v>100</v>
      </c>
      <c r="G14" s="1">
        <f>0+15+0+13+11+11+12+12+13+13+3+6+6+4</f>
        <v>119</v>
      </c>
      <c r="H14" s="1">
        <f>F14-G14</f>
        <v>-19</v>
      </c>
      <c r="I14" s="1">
        <v>60</v>
      </c>
      <c r="J14" s="1">
        <v>40</v>
      </c>
      <c r="K14" s="1">
        <v>20</v>
      </c>
      <c r="L14" s="1">
        <f>B14*10</f>
        <v>60</v>
      </c>
      <c r="M14" s="1">
        <f>D14*5</f>
        <v>0</v>
      </c>
      <c r="N14" s="1">
        <v>40</v>
      </c>
      <c r="O14" s="1">
        <f>SUM(I14:N14)</f>
        <v>220</v>
      </c>
    </row>
    <row r="15" spans="1:15" ht="15.75" x14ac:dyDescent="0.25">
      <c r="A15" s="1" t="s">
        <v>73</v>
      </c>
      <c r="B15" s="1">
        <v>9</v>
      </c>
      <c r="C15" s="1">
        <v>10</v>
      </c>
      <c r="D15" s="1">
        <v>0</v>
      </c>
      <c r="E15" s="3">
        <f>(B15)/(B15+C15+D15)</f>
        <v>0.47368421052631576</v>
      </c>
      <c r="F15" s="1">
        <f>20+11+9+6+3+10+9+3+8+19+11+4+8+4+4+11+2</f>
        <v>142</v>
      </c>
      <c r="G15" s="1">
        <f>27+8+8+5+8+5+10+4+9+3+5+16+4+12+16+10+11</f>
        <v>161</v>
      </c>
      <c r="H15" s="1">
        <f>F15-G15</f>
        <v>-19</v>
      </c>
      <c r="I15" s="1"/>
      <c r="J15" s="1">
        <v>120</v>
      </c>
      <c r="K15" s="1">
        <v>20</v>
      </c>
      <c r="L15" s="1">
        <f>B15*10</f>
        <v>90</v>
      </c>
      <c r="M15" s="1">
        <f>D15*5</f>
        <v>0</v>
      </c>
      <c r="N15" s="1">
        <v>50</v>
      </c>
      <c r="O15" s="1">
        <f>SUM(I15:N15)</f>
        <v>280</v>
      </c>
    </row>
    <row r="16" spans="1:15" ht="15.75" x14ac:dyDescent="0.25">
      <c r="A16" s="1"/>
      <c r="B16" s="1"/>
      <c r="C16" s="1"/>
      <c r="D16" s="1"/>
      <c r="E16" s="3" t="e">
        <f>(B16)/(B16+C16+D16)</f>
        <v>#DIV/0!</v>
      </c>
      <c r="F16" s="1"/>
      <c r="G16" s="1"/>
      <c r="H16" s="1">
        <f>F16-G16</f>
        <v>0</v>
      </c>
      <c r="I16" s="1"/>
      <c r="J16" s="1"/>
      <c r="K16" s="1"/>
      <c r="L16" s="1">
        <f>B16*10</f>
        <v>0</v>
      </c>
      <c r="M16" s="1">
        <f>D16*5</f>
        <v>0</v>
      </c>
      <c r="N16" s="1"/>
      <c r="O16" s="1">
        <f>SUM(I16:N16)</f>
        <v>0</v>
      </c>
    </row>
    <row r="17" spans="1:15" ht="15.75" x14ac:dyDescent="0.25">
      <c r="A17" s="1"/>
      <c r="B17" s="1"/>
      <c r="C17" s="1"/>
      <c r="D17" s="1"/>
      <c r="E17" s="3" t="e">
        <f>(B17)/(B17+C17+D17)</f>
        <v>#DIV/0!</v>
      </c>
      <c r="F17" s="1"/>
      <c r="G17" s="1"/>
      <c r="H17" s="1">
        <f>F17-G17</f>
        <v>0</v>
      </c>
      <c r="I17" s="1"/>
      <c r="J17" s="1"/>
      <c r="K17" s="1"/>
      <c r="L17" s="1">
        <f>B17*10</f>
        <v>0</v>
      </c>
      <c r="M17" s="1">
        <f>D17*5</f>
        <v>0</v>
      </c>
      <c r="N17" s="1"/>
      <c r="O17" s="1">
        <f>SUM(I17:N17)</f>
        <v>0</v>
      </c>
    </row>
    <row r="18" spans="1:15" ht="15.75" x14ac:dyDescent="0.25">
      <c r="A18" s="1"/>
      <c r="B18" s="1"/>
      <c r="C18" s="1"/>
      <c r="D18" s="1"/>
      <c r="E18" s="3" t="e">
        <f>(B18)/(B18+C18+D18)</f>
        <v>#DIV/0!</v>
      </c>
      <c r="F18" s="1"/>
      <c r="G18" s="1"/>
      <c r="H18" s="1">
        <f>F18-G18</f>
        <v>0</v>
      </c>
      <c r="I18" s="1"/>
      <c r="J18" s="1"/>
      <c r="K18" s="1"/>
      <c r="L18" s="1">
        <f>B18*10</f>
        <v>0</v>
      </c>
      <c r="M18" s="1">
        <f>D18*5</f>
        <v>0</v>
      </c>
      <c r="N18" s="1"/>
      <c r="O18" s="1">
        <f>SUM(I18:N18)</f>
        <v>0</v>
      </c>
    </row>
    <row r="19" spans="1:15" ht="15.75" x14ac:dyDescent="0.25">
      <c r="A19" s="1"/>
      <c r="B19" s="1"/>
      <c r="C19" s="1"/>
      <c r="D19" s="1"/>
      <c r="E19" s="3" t="e">
        <f>(B19)/(B19+C19+D19)</f>
        <v>#DIV/0!</v>
      </c>
      <c r="F19" s="1"/>
      <c r="G19" s="1"/>
      <c r="H19" s="1">
        <f>F19-G19</f>
        <v>0</v>
      </c>
      <c r="I19" s="1"/>
      <c r="J19" s="1"/>
      <c r="K19" s="1"/>
      <c r="L19" s="1">
        <f>B19*10</f>
        <v>0</v>
      </c>
      <c r="M19" s="1">
        <f>D19*5</f>
        <v>0</v>
      </c>
      <c r="N19" s="1"/>
      <c r="O19" s="1">
        <f>SUM(I19:N19)</f>
        <v>0</v>
      </c>
    </row>
    <row r="20" spans="1:15" ht="15.75" x14ac:dyDescent="0.25">
      <c r="A20" s="1"/>
      <c r="B20" s="1"/>
      <c r="C20" s="1"/>
      <c r="D20" s="1"/>
      <c r="E20" s="3" t="e">
        <f>(B20)/(B20+C20+D20)</f>
        <v>#DIV/0!</v>
      </c>
      <c r="F20" s="1"/>
      <c r="G20" s="1"/>
      <c r="H20" s="1">
        <f>F20-G20</f>
        <v>0</v>
      </c>
      <c r="I20" s="1"/>
      <c r="J20" s="1"/>
      <c r="K20" s="1"/>
      <c r="L20" s="1">
        <f>B20*10</f>
        <v>0</v>
      </c>
      <c r="M20" s="1">
        <f>D20*5</f>
        <v>0</v>
      </c>
      <c r="N20" s="1"/>
      <c r="O20" s="1">
        <f>SUM(I20:N20)</f>
        <v>0</v>
      </c>
    </row>
    <row r="21" spans="1:15" ht="15.75" x14ac:dyDescent="0.25">
      <c r="A21" s="1"/>
      <c r="B21" s="1"/>
      <c r="C21" s="1"/>
      <c r="D21" s="1"/>
      <c r="E21" s="3" t="e">
        <f>(B21)/(B21+C21+D21)</f>
        <v>#DIV/0!</v>
      </c>
      <c r="F21" s="1"/>
      <c r="G21" s="1"/>
      <c r="H21" s="1">
        <f>F21-G21</f>
        <v>0</v>
      </c>
      <c r="I21" s="1"/>
      <c r="J21" s="1"/>
      <c r="K21" s="1"/>
      <c r="L21" s="1">
        <f>B21*10</f>
        <v>0</v>
      </c>
      <c r="M21" s="1">
        <f>D21*5</f>
        <v>0</v>
      </c>
      <c r="N21" s="1"/>
      <c r="O21" s="1">
        <f>SUM(I21:N21)</f>
        <v>0</v>
      </c>
    </row>
    <row r="22" spans="1:15" ht="15.75" x14ac:dyDescent="0.25">
      <c r="A22" s="1"/>
      <c r="B22" s="1"/>
      <c r="C22" s="1"/>
      <c r="D22" s="1"/>
      <c r="E22" s="3" t="e">
        <f>(B22)/(B22+C22+D22)</f>
        <v>#DIV/0!</v>
      </c>
      <c r="F22" s="1"/>
      <c r="G22" s="1"/>
      <c r="H22" s="1">
        <f>F22-G22</f>
        <v>0</v>
      </c>
      <c r="I22" s="1"/>
      <c r="J22" s="1"/>
      <c r="K22" s="1"/>
      <c r="L22" s="1">
        <f>B22*10</f>
        <v>0</v>
      </c>
      <c r="M22" s="1">
        <f>D22*5</f>
        <v>0</v>
      </c>
      <c r="N22" s="1"/>
      <c r="O22" s="1">
        <f>SUM(I22:N22)</f>
        <v>0</v>
      </c>
    </row>
    <row r="23" spans="1:15" ht="15.75" x14ac:dyDescent="0.25">
      <c r="A23" s="1"/>
      <c r="B23" s="1"/>
      <c r="C23" s="1"/>
      <c r="D23" s="1"/>
      <c r="E23" s="3" t="e">
        <f>(B23)/(B23+C23+D23)</f>
        <v>#DIV/0!</v>
      </c>
      <c r="F23" s="1"/>
      <c r="G23" s="1"/>
      <c r="H23" s="1">
        <f>F23-G23</f>
        <v>0</v>
      </c>
      <c r="I23" s="1"/>
      <c r="J23" s="1"/>
      <c r="K23" s="1"/>
      <c r="L23" s="1">
        <f>B23*10</f>
        <v>0</v>
      </c>
      <c r="M23" s="1">
        <f>D23*5</f>
        <v>0</v>
      </c>
      <c r="N23" s="1"/>
      <c r="O23" s="1">
        <f>SUM(I23:N23)</f>
        <v>0</v>
      </c>
    </row>
    <row r="24" spans="1:15" ht="15.75" x14ac:dyDescent="0.25">
      <c r="A24" s="1"/>
      <c r="B24" s="1"/>
      <c r="C24" s="1"/>
      <c r="D24" s="1"/>
      <c r="E24" s="3" t="e">
        <f>(B24)/(B24+C24+D24)</f>
        <v>#DIV/0!</v>
      </c>
      <c r="F24" s="1"/>
      <c r="G24" s="1"/>
      <c r="H24" s="1">
        <f>F24-G24</f>
        <v>0</v>
      </c>
      <c r="I24" s="1"/>
      <c r="J24" s="1"/>
      <c r="K24" s="1"/>
      <c r="L24" s="1">
        <f>B24*10</f>
        <v>0</v>
      </c>
      <c r="M24" s="1">
        <f>D24*5</f>
        <v>0</v>
      </c>
      <c r="N24" s="1"/>
      <c r="O24" s="1">
        <f>SUM(I24:N24)</f>
        <v>0</v>
      </c>
    </row>
    <row r="25" spans="1:15" ht="15.75" x14ac:dyDescent="0.25">
      <c r="A25" s="1"/>
      <c r="B25" s="4"/>
      <c r="C25" s="4"/>
      <c r="D25" s="4"/>
      <c r="E25" s="3" t="e">
        <f>(B25)/(B25+C25+D25)</f>
        <v>#DIV/0!</v>
      </c>
      <c r="F25" s="4"/>
      <c r="G25" s="4"/>
      <c r="H25" s="1">
        <f>F25-G25</f>
        <v>0</v>
      </c>
      <c r="I25" s="4"/>
      <c r="J25" s="4"/>
      <c r="K25" s="4"/>
      <c r="L25" s="1">
        <f>B25*10</f>
        <v>0</v>
      </c>
      <c r="M25" s="1">
        <f>D25*5</f>
        <v>0</v>
      </c>
      <c r="N25" s="4"/>
      <c r="O25" s="1">
        <f>SUM(I25:N25)</f>
        <v>0</v>
      </c>
    </row>
    <row r="26" spans="1:15" ht="15.75" x14ac:dyDescent="0.25">
      <c r="A26" s="1"/>
      <c r="B26" s="1"/>
      <c r="C26" s="1"/>
      <c r="D26" s="1"/>
      <c r="E26" s="3" t="e">
        <f>(B26)/(B26+C26+D26)</f>
        <v>#DIV/0!</v>
      </c>
      <c r="F26" s="1"/>
      <c r="G26" s="1"/>
      <c r="H26" s="1">
        <f>F26-G26</f>
        <v>0</v>
      </c>
      <c r="I26" s="1"/>
      <c r="J26" s="1"/>
      <c r="K26" s="1"/>
      <c r="L26" s="1">
        <f>B26*10</f>
        <v>0</v>
      </c>
      <c r="M26" s="1">
        <f>D26*5</f>
        <v>0</v>
      </c>
      <c r="N26" s="1"/>
      <c r="O26" s="1">
        <f>SUM(I26:N26)</f>
        <v>0</v>
      </c>
    </row>
    <row r="27" spans="1:15" ht="15.75" x14ac:dyDescent="0.25">
      <c r="A27" s="1"/>
      <c r="B27" s="1"/>
      <c r="C27" s="1"/>
      <c r="D27" s="1"/>
      <c r="E27" s="3" t="e">
        <f>(B27)/(B27+C27+D27)</f>
        <v>#DIV/0!</v>
      </c>
      <c r="F27" s="1"/>
      <c r="G27" s="1"/>
      <c r="H27" s="1">
        <f>F27-G27</f>
        <v>0</v>
      </c>
      <c r="I27" s="1"/>
      <c r="J27" s="1"/>
      <c r="K27" s="1"/>
      <c r="L27" s="1">
        <f>B27*10</f>
        <v>0</v>
      </c>
      <c r="M27" s="1">
        <f>D27*5</f>
        <v>0</v>
      </c>
      <c r="N27" s="1"/>
      <c r="O27" s="1">
        <f>SUM(I27:N27)</f>
        <v>0</v>
      </c>
    </row>
    <row r="28" spans="1:15" ht="15.75" x14ac:dyDescent="0.25">
      <c r="A28" s="1"/>
      <c r="B28" s="1"/>
      <c r="C28" s="1"/>
      <c r="D28" s="1"/>
      <c r="E28" s="3" t="e">
        <f>(B28)/(B28+C28+D28)</f>
        <v>#DIV/0!</v>
      </c>
      <c r="F28" s="1"/>
      <c r="G28" s="1"/>
      <c r="H28" s="1">
        <f>F28-G28</f>
        <v>0</v>
      </c>
      <c r="I28" s="1"/>
      <c r="J28" s="1"/>
      <c r="K28" s="1"/>
      <c r="L28" s="1">
        <f>B28*10</f>
        <v>0</v>
      </c>
      <c r="M28" s="1">
        <f>D28*5</f>
        <v>0</v>
      </c>
      <c r="N28" s="1"/>
      <c r="O28" s="1">
        <f>SUM(I28:N28)</f>
        <v>0</v>
      </c>
    </row>
    <row r="29" spans="1:15" ht="15.75" x14ac:dyDescent="0.25">
      <c r="A29" s="1"/>
      <c r="B29" s="1"/>
      <c r="C29" s="1"/>
      <c r="D29" s="1"/>
      <c r="E29" s="3" t="e">
        <f>(B29)/(B29+C29+D29)</f>
        <v>#DIV/0!</v>
      </c>
      <c r="F29" s="1"/>
      <c r="G29" s="1"/>
      <c r="H29" s="1">
        <f>F29-G29</f>
        <v>0</v>
      </c>
      <c r="I29" s="1"/>
      <c r="J29" s="1"/>
      <c r="K29" s="1"/>
      <c r="L29" s="1">
        <f>B29*10</f>
        <v>0</v>
      </c>
      <c r="M29" s="1">
        <f>D29*5</f>
        <v>0</v>
      </c>
      <c r="N29" s="1"/>
      <c r="O29" s="1">
        <f>SUM(I29:N29)</f>
        <v>0</v>
      </c>
    </row>
    <row r="30" spans="1:15" ht="15.75" x14ac:dyDescent="0.25">
      <c r="A30" s="1"/>
      <c r="B30" s="1"/>
      <c r="C30" s="1"/>
      <c r="D30" s="1"/>
      <c r="E30" s="3" t="e">
        <f>(B30)/(B30+C30+D30)</f>
        <v>#DIV/0!</v>
      </c>
      <c r="F30" s="1"/>
      <c r="G30" s="1"/>
      <c r="H30" s="1">
        <f>F30-G30</f>
        <v>0</v>
      </c>
      <c r="I30" s="1"/>
      <c r="J30" s="1"/>
      <c r="K30" s="1"/>
      <c r="L30" s="1">
        <f>B30*10</f>
        <v>0</v>
      </c>
      <c r="M30" s="1">
        <f>D30*5</f>
        <v>0</v>
      </c>
      <c r="N30" s="1"/>
      <c r="O30" s="1">
        <f>SUM(I30:N30)</f>
        <v>0</v>
      </c>
    </row>
    <row r="31" spans="1:15" ht="15.75" x14ac:dyDescent="0.25">
      <c r="A31" s="1"/>
      <c r="B31" s="1"/>
      <c r="C31" s="1"/>
      <c r="D31" s="1"/>
      <c r="E31" s="3" t="e">
        <f>(B31)/(B31+C31+D31)</f>
        <v>#DIV/0!</v>
      </c>
      <c r="F31" s="1"/>
      <c r="G31" s="1"/>
      <c r="H31" s="1">
        <f>F31-G31</f>
        <v>0</v>
      </c>
      <c r="I31" s="1"/>
      <c r="J31" s="1"/>
      <c r="K31" s="1"/>
      <c r="L31" s="1">
        <f>B31*10</f>
        <v>0</v>
      </c>
      <c r="M31" s="1">
        <f>D31*5</f>
        <v>0</v>
      </c>
      <c r="N31" s="1"/>
      <c r="O31" s="1">
        <f>SUM(I31:N31)</f>
        <v>0</v>
      </c>
    </row>
    <row r="32" spans="1:15" ht="15.75" x14ac:dyDescent="0.25">
      <c r="A32" s="1"/>
      <c r="B32" s="1"/>
      <c r="C32" s="1"/>
      <c r="D32" s="1"/>
      <c r="E32" s="3" t="e">
        <f>(B32)/(B32+C32+D32)</f>
        <v>#DIV/0!</v>
      </c>
      <c r="F32" s="1"/>
      <c r="G32" s="1"/>
      <c r="H32" s="1">
        <f>F32-G32</f>
        <v>0</v>
      </c>
      <c r="I32" s="1"/>
      <c r="J32" s="1"/>
      <c r="K32" s="1"/>
      <c r="L32" s="1">
        <f>B32*10</f>
        <v>0</v>
      </c>
      <c r="M32" s="1">
        <f>D32*5</f>
        <v>0</v>
      </c>
      <c r="N32" s="1"/>
      <c r="O32" s="1">
        <f>SUM(I32:N32)</f>
        <v>0</v>
      </c>
    </row>
    <row r="33" spans="1:15" ht="15.75" x14ac:dyDescent="0.25">
      <c r="A33" s="1"/>
      <c r="B33" s="1"/>
      <c r="C33" s="1"/>
      <c r="D33" s="1"/>
      <c r="E33" s="3" t="e">
        <f>(B33)/(B33+C33+D33)</f>
        <v>#DIV/0!</v>
      </c>
      <c r="F33" s="1"/>
      <c r="G33" s="1"/>
      <c r="H33" s="1">
        <f>F33-G33</f>
        <v>0</v>
      </c>
      <c r="I33" s="1"/>
      <c r="J33" s="1"/>
      <c r="K33" s="1"/>
      <c r="L33" s="1">
        <f>B33*10</f>
        <v>0</v>
      </c>
      <c r="M33" s="1">
        <f>D33*5</f>
        <v>0</v>
      </c>
      <c r="N33" s="1"/>
      <c r="O33" s="1">
        <f>SUM(I33:N33)</f>
        <v>0</v>
      </c>
    </row>
    <row r="34" spans="1:15" ht="15.75" x14ac:dyDescent="0.25">
      <c r="A34" s="1"/>
      <c r="B34" s="4"/>
      <c r="C34" s="4"/>
      <c r="D34" s="4"/>
      <c r="E34" s="3" t="e">
        <f>(B34)/(B34+C34+D34)</f>
        <v>#DIV/0!</v>
      </c>
      <c r="F34" s="4"/>
      <c r="G34" s="4"/>
      <c r="H34" s="1">
        <f>F34-G34</f>
        <v>0</v>
      </c>
      <c r="I34" s="4"/>
      <c r="J34" s="4"/>
      <c r="K34" s="4"/>
      <c r="L34" s="1">
        <f>B34*10</f>
        <v>0</v>
      </c>
      <c r="M34" s="1">
        <f>D34*5</f>
        <v>0</v>
      </c>
      <c r="N34" s="4"/>
      <c r="O34" s="1">
        <f>SUM(I34:N34)</f>
        <v>0</v>
      </c>
    </row>
    <row r="35" spans="1:15" ht="15.75" x14ac:dyDescent="0.25">
      <c r="A35" s="1"/>
      <c r="B35" s="1"/>
      <c r="C35" s="1"/>
      <c r="D35" s="1"/>
      <c r="E35" s="3" t="e">
        <f>(B35)/(B35+C35+D35)</f>
        <v>#DIV/0!</v>
      </c>
      <c r="F35" s="1"/>
      <c r="G35" s="1"/>
      <c r="H35" s="1">
        <f>F35-G35</f>
        <v>0</v>
      </c>
      <c r="I35" s="1"/>
      <c r="J35" s="1"/>
      <c r="K35" s="1"/>
      <c r="L35" s="1">
        <f>B35*10</f>
        <v>0</v>
      </c>
      <c r="M35" s="1">
        <f>D35*5</f>
        <v>0</v>
      </c>
      <c r="N35" s="1"/>
      <c r="O35" s="1">
        <f>SUM(I35:N35)</f>
        <v>0</v>
      </c>
    </row>
    <row r="36" spans="1:15" ht="15.75" x14ac:dyDescent="0.25">
      <c r="A36" s="1"/>
      <c r="B36" s="1"/>
      <c r="C36" s="1"/>
      <c r="D36" s="1"/>
      <c r="E36" s="3" t="e">
        <f>(B36)/(B36+C36+D36)</f>
        <v>#DIV/0!</v>
      </c>
      <c r="F36" s="1"/>
      <c r="G36" s="1"/>
      <c r="H36" s="1">
        <f>F36-G36</f>
        <v>0</v>
      </c>
      <c r="I36" s="1"/>
      <c r="J36" s="1"/>
      <c r="K36" s="1"/>
      <c r="L36" s="1">
        <f>B36*10</f>
        <v>0</v>
      </c>
      <c r="M36" s="1">
        <f>D36*5</f>
        <v>0</v>
      </c>
      <c r="N36" s="1"/>
      <c r="O36" s="1">
        <f>SUM(I36:N36)</f>
        <v>0</v>
      </c>
    </row>
    <row r="37" spans="1:15" ht="15.75" x14ac:dyDescent="0.25">
      <c r="A37" s="1"/>
      <c r="B37" s="1"/>
      <c r="C37" s="1"/>
      <c r="D37" s="1"/>
      <c r="E37" s="3" t="e">
        <f>(B37)/(B37+C37+D37)</f>
        <v>#DIV/0!</v>
      </c>
      <c r="F37" s="1"/>
      <c r="G37" s="1"/>
      <c r="H37" s="1">
        <f>F37-G37</f>
        <v>0</v>
      </c>
      <c r="I37" s="1"/>
      <c r="J37" s="1"/>
      <c r="K37" s="1"/>
      <c r="L37" s="1">
        <f>B37*10</f>
        <v>0</v>
      </c>
      <c r="M37" s="1">
        <f>D37*5</f>
        <v>0</v>
      </c>
      <c r="N37" s="1"/>
      <c r="O37" s="1">
        <f>SUM(I37:N37)</f>
        <v>0</v>
      </c>
    </row>
    <row r="38" spans="1:15" ht="15.75" x14ac:dyDescent="0.25">
      <c r="A38" s="1"/>
      <c r="B38" s="1"/>
      <c r="C38" s="1"/>
      <c r="D38" s="1"/>
      <c r="E38" s="3" t="e">
        <f>(B38)/(B38+C38+D38)</f>
        <v>#DIV/0!</v>
      </c>
      <c r="F38" s="1"/>
      <c r="G38" s="1"/>
      <c r="H38" s="1">
        <f>F38-G38</f>
        <v>0</v>
      </c>
      <c r="I38" s="1"/>
      <c r="J38" s="1"/>
      <c r="K38" s="1"/>
      <c r="L38" s="1">
        <f>B38*10</f>
        <v>0</v>
      </c>
      <c r="M38" s="1">
        <f>D38*5</f>
        <v>0</v>
      </c>
      <c r="N38" s="1"/>
      <c r="O38" s="1">
        <f>SUM(I38:N38)</f>
        <v>0</v>
      </c>
    </row>
    <row r="39" spans="1:15" ht="15.75" x14ac:dyDescent="0.25">
      <c r="A39" s="1"/>
      <c r="B39" s="4"/>
      <c r="C39" s="4"/>
      <c r="D39" s="4"/>
      <c r="E39" s="3" t="e">
        <f>(B39)/(B39+C39+D39)</f>
        <v>#DIV/0!</v>
      </c>
      <c r="F39" s="4"/>
      <c r="G39" s="4"/>
      <c r="H39" s="1">
        <f>F39-G39</f>
        <v>0</v>
      </c>
      <c r="I39" s="4"/>
      <c r="J39" s="4"/>
      <c r="K39" s="4"/>
      <c r="L39" s="1">
        <f>B39*10</f>
        <v>0</v>
      </c>
      <c r="M39" s="1">
        <f>D39*5</f>
        <v>0</v>
      </c>
      <c r="N39" s="4"/>
      <c r="O39" s="1">
        <f>SUM(I39:N39)</f>
        <v>0</v>
      </c>
    </row>
    <row r="40" spans="1:15" ht="15.75" x14ac:dyDescent="0.25">
      <c r="A40" s="1"/>
      <c r="B40" s="1"/>
      <c r="C40" s="1"/>
      <c r="D40" s="1"/>
      <c r="E40" s="3" t="e">
        <f>(B40)/(B40+C40+D40)</f>
        <v>#DIV/0!</v>
      </c>
      <c r="F40" s="1"/>
      <c r="G40" s="1"/>
      <c r="H40" s="1">
        <f>F40-G40</f>
        <v>0</v>
      </c>
      <c r="I40" s="1"/>
      <c r="J40" s="1"/>
      <c r="K40" s="1"/>
      <c r="L40" s="1">
        <f>B40*10</f>
        <v>0</v>
      </c>
      <c r="M40" s="1">
        <f>D40*5</f>
        <v>0</v>
      </c>
      <c r="N40" s="1"/>
      <c r="O40" s="1">
        <f>SUM(I40:N40)</f>
        <v>0</v>
      </c>
    </row>
    <row r="41" spans="1:15" ht="15.75" x14ac:dyDescent="0.25">
      <c r="A41" s="1"/>
      <c r="B41" s="1"/>
      <c r="C41" s="1"/>
      <c r="D41" s="1"/>
      <c r="E41" s="3" t="e">
        <f>(B41)/(B41+C41+D41)</f>
        <v>#DIV/0!</v>
      </c>
      <c r="F41" s="1"/>
      <c r="G41" s="1"/>
      <c r="H41" s="1">
        <f>F41-G41</f>
        <v>0</v>
      </c>
      <c r="I41" s="1"/>
      <c r="J41" s="1"/>
      <c r="K41" s="1"/>
      <c r="L41" s="1">
        <f>B41*10</f>
        <v>0</v>
      </c>
      <c r="M41" s="1">
        <f>D41*5</f>
        <v>0</v>
      </c>
      <c r="N41" s="1"/>
      <c r="O41" s="1">
        <f>SUM(I41:N41)</f>
        <v>0</v>
      </c>
    </row>
    <row r="42" spans="1:15" ht="15.75" x14ac:dyDescent="0.25">
      <c r="A42" s="1"/>
      <c r="B42" s="1"/>
      <c r="C42" s="1"/>
      <c r="D42" s="1"/>
      <c r="E42" s="3" t="e">
        <f>(B42)/(B42+C42+D42)</f>
        <v>#DIV/0!</v>
      </c>
      <c r="F42" s="1"/>
      <c r="G42" s="1"/>
      <c r="H42" s="1">
        <f>F42-G42</f>
        <v>0</v>
      </c>
      <c r="I42" s="1"/>
      <c r="J42" s="1"/>
      <c r="K42" s="1"/>
      <c r="L42" s="1">
        <f>B42*10</f>
        <v>0</v>
      </c>
      <c r="M42" s="1">
        <f>D42*5</f>
        <v>0</v>
      </c>
      <c r="N42" s="1"/>
      <c r="O42" s="1">
        <f>SUM(I42:N42)</f>
        <v>0</v>
      </c>
    </row>
    <row r="43" spans="1:15" ht="15.75" x14ac:dyDescent="0.25">
      <c r="A43" s="1"/>
      <c r="B43" s="4"/>
      <c r="C43" s="4"/>
      <c r="D43" s="4"/>
      <c r="E43" s="3" t="e">
        <f>(B43)/(B43+C43+D43)</f>
        <v>#DIV/0!</v>
      </c>
      <c r="F43" s="4"/>
      <c r="G43" s="4"/>
      <c r="H43" s="1">
        <f>F43-G43</f>
        <v>0</v>
      </c>
      <c r="I43" s="4"/>
      <c r="J43" s="4"/>
      <c r="K43" s="4"/>
      <c r="L43" s="1">
        <f>B43*10</f>
        <v>0</v>
      </c>
      <c r="M43" s="1">
        <f>D43*5</f>
        <v>0</v>
      </c>
      <c r="N43" s="4"/>
      <c r="O43" s="1">
        <f>SUM(I43:N43)</f>
        <v>0</v>
      </c>
    </row>
    <row r="44" spans="1:15" ht="15.75" x14ac:dyDescent="0.25">
      <c r="A44" s="1"/>
      <c r="B44" s="1"/>
      <c r="C44" s="1"/>
      <c r="D44" s="1"/>
      <c r="E44" s="3" t="e">
        <f>(B44)/(B44+C44+D44)</f>
        <v>#DIV/0!</v>
      </c>
      <c r="F44" s="1"/>
      <c r="G44" s="1"/>
      <c r="H44" s="1">
        <f>F44-G44</f>
        <v>0</v>
      </c>
      <c r="I44" s="1"/>
      <c r="J44" s="1"/>
      <c r="K44" s="1"/>
      <c r="L44" s="1">
        <f>B44*10</f>
        <v>0</v>
      </c>
      <c r="M44" s="1">
        <f>D44*5</f>
        <v>0</v>
      </c>
      <c r="N44" s="1"/>
      <c r="O44" s="1">
        <f>SUM(I44:N44)</f>
        <v>0</v>
      </c>
    </row>
    <row r="45" spans="1:15" ht="15.75" x14ac:dyDescent="0.25">
      <c r="A45" s="1"/>
      <c r="B45" s="1"/>
      <c r="C45" s="1"/>
      <c r="D45" s="1"/>
      <c r="E45" s="3" t="e">
        <f>(B45)/(B45+C45+D45)</f>
        <v>#DIV/0!</v>
      </c>
      <c r="F45" s="1"/>
      <c r="G45" s="1"/>
      <c r="H45" s="1">
        <f>F45-G45</f>
        <v>0</v>
      </c>
      <c r="I45" s="1"/>
      <c r="J45" s="1"/>
      <c r="K45" s="1"/>
      <c r="L45" s="1">
        <f>B45*10</f>
        <v>0</v>
      </c>
      <c r="M45" s="1">
        <f>D45*5</f>
        <v>0</v>
      </c>
      <c r="N45" s="1"/>
      <c r="O45" s="1">
        <f>SUM(I45:N45)</f>
        <v>0</v>
      </c>
    </row>
    <row r="46" spans="1:15" ht="15.75" x14ac:dyDescent="0.25">
      <c r="A46" s="1"/>
      <c r="B46" s="1"/>
      <c r="C46" s="1"/>
      <c r="D46" s="1"/>
      <c r="E46" s="3" t="e">
        <f>(B46)/(B46+C46+D46)</f>
        <v>#DIV/0!</v>
      </c>
      <c r="F46" s="1"/>
      <c r="G46" s="1"/>
      <c r="H46" s="1">
        <f>F46-G46</f>
        <v>0</v>
      </c>
      <c r="I46" s="1"/>
      <c r="J46" s="1"/>
      <c r="K46" s="1"/>
      <c r="L46" s="1">
        <f>B46*10</f>
        <v>0</v>
      </c>
      <c r="M46" s="1">
        <f>D46*5</f>
        <v>0</v>
      </c>
      <c r="N46" s="1"/>
      <c r="O46" s="1">
        <f>SUM(I46:N46)</f>
        <v>0</v>
      </c>
    </row>
    <row r="47" spans="1:15" ht="15.75" x14ac:dyDescent="0.25">
      <c r="A47" s="1"/>
      <c r="B47" s="1"/>
      <c r="C47" s="1"/>
      <c r="D47" s="1"/>
      <c r="E47" s="3" t="e">
        <f>(B47)/(B47+C47+D47)</f>
        <v>#DIV/0!</v>
      </c>
      <c r="F47" s="1"/>
      <c r="G47" s="1"/>
      <c r="H47" s="1">
        <f>F47-G47</f>
        <v>0</v>
      </c>
      <c r="I47" s="1"/>
      <c r="J47" s="1"/>
      <c r="K47" s="1"/>
      <c r="L47" s="1">
        <f>B47*10</f>
        <v>0</v>
      </c>
      <c r="M47" s="1">
        <f>D47*5</f>
        <v>0</v>
      </c>
      <c r="N47" s="1"/>
      <c r="O47" s="1">
        <f>SUM(I47:N47)</f>
        <v>0</v>
      </c>
    </row>
    <row r="48" spans="1:15" ht="15.75" x14ac:dyDescent="0.25">
      <c r="A48" s="1"/>
      <c r="B48" s="1"/>
      <c r="C48" s="1"/>
      <c r="D48" s="1"/>
      <c r="E48" s="3" t="e">
        <f>(B48)/(B48+C48+D48)</f>
        <v>#DIV/0!</v>
      </c>
      <c r="F48" s="1"/>
      <c r="G48" s="1"/>
      <c r="H48" s="1">
        <f>F48-G48</f>
        <v>0</v>
      </c>
      <c r="I48" s="1"/>
      <c r="J48" s="1"/>
      <c r="K48" s="1"/>
      <c r="L48" s="1">
        <f>B48*10</f>
        <v>0</v>
      </c>
      <c r="M48" s="1">
        <f>D48*5</f>
        <v>0</v>
      </c>
      <c r="N48" s="1"/>
      <c r="O48" s="1">
        <f>SUM(I48:N48)</f>
        <v>0</v>
      </c>
    </row>
    <row r="49" spans="1:15" ht="15.75" x14ac:dyDescent="0.25">
      <c r="A49" s="1"/>
      <c r="B49" s="1"/>
      <c r="C49" s="1"/>
      <c r="D49" s="1"/>
      <c r="E49" s="3" t="e">
        <f>(B49)/(B49+C49+D49)</f>
        <v>#DIV/0!</v>
      </c>
      <c r="F49" s="1"/>
      <c r="G49" s="1"/>
      <c r="H49" s="1">
        <f>F49-G49</f>
        <v>0</v>
      </c>
      <c r="I49" s="1"/>
      <c r="J49" s="1"/>
      <c r="K49" s="1"/>
      <c r="L49" s="1">
        <f>B49*10</f>
        <v>0</v>
      </c>
      <c r="M49" s="1">
        <f>D49*5</f>
        <v>0</v>
      </c>
      <c r="N49" s="1"/>
      <c r="O49" s="1">
        <f>SUM(I49:N49)</f>
        <v>0</v>
      </c>
    </row>
    <row r="50" spans="1:15" ht="15.75" x14ac:dyDescent="0.25">
      <c r="A50" s="1"/>
      <c r="B50" s="4"/>
      <c r="C50" s="4"/>
      <c r="D50" s="4"/>
      <c r="E50" s="3" t="e">
        <f>(B50)/(B50+C50+D50)</f>
        <v>#DIV/0!</v>
      </c>
      <c r="F50" s="4"/>
      <c r="G50" s="4"/>
      <c r="H50" s="1">
        <f>F50-G50</f>
        <v>0</v>
      </c>
      <c r="I50" s="4"/>
      <c r="J50" s="4"/>
      <c r="K50" s="4"/>
      <c r="L50" s="1">
        <f>B50*10</f>
        <v>0</v>
      </c>
      <c r="M50" s="1">
        <f>D50*5</f>
        <v>0</v>
      </c>
      <c r="N50" s="4"/>
      <c r="O50" s="1">
        <f>SUM(I50:N50)</f>
        <v>0</v>
      </c>
    </row>
    <row r="51" spans="1:15" ht="15.75" x14ac:dyDescent="0.25">
      <c r="A51" s="1"/>
      <c r="B51" s="4"/>
      <c r="C51" s="4"/>
      <c r="D51" s="4"/>
      <c r="E51" s="3" t="e">
        <f>(B51)/(B51+C51+D51)</f>
        <v>#DIV/0!</v>
      </c>
      <c r="F51" s="4"/>
      <c r="G51" s="4"/>
      <c r="H51" s="1">
        <f>F51-G51</f>
        <v>0</v>
      </c>
      <c r="I51" s="4"/>
      <c r="J51" s="4"/>
      <c r="K51" s="4"/>
      <c r="L51" s="1">
        <f>B51*10</f>
        <v>0</v>
      </c>
      <c r="M51" s="1">
        <f>D51*5</f>
        <v>0</v>
      </c>
      <c r="N51" s="4"/>
      <c r="O51" s="1">
        <f>SUM(I51:N51)</f>
        <v>0</v>
      </c>
    </row>
    <row r="52" spans="1:15" ht="15.75" x14ac:dyDescent="0.25">
      <c r="A52" s="1"/>
      <c r="B52" s="4"/>
      <c r="C52" s="4"/>
      <c r="D52" s="4"/>
      <c r="E52" s="3" t="e">
        <f>(B52)/(B52+C52+D52)</f>
        <v>#DIV/0!</v>
      </c>
      <c r="F52" s="4"/>
      <c r="G52" s="4"/>
      <c r="H52" s="1">
        <f>F52-G52</f>
        <v>0</v>
      </c>
      <c r="I52" s="4"/>
      <c r="J52" s="4"/>
      <c r="K52" s="4"/>
      <c r="L52" s="1">
        <f>B52*10</f>
        <v>0</v>
      </c>
      <c r="M52" s="1">
        <f>D52*5</f>
        <v>0</v>
      </c>
      <c r="N52" s="4"/>
      <c r="O52" s="1">
        <f>SUM(I52:N52)</f>
        <v>0</v>
      </c>
    </row>
    <row r="53" spans="1:15" ht="15.75" x14ac:dyDescent="0.25">
      <c r="A53" s="1"/>
      <c r="B53" s="4"/>
      <c r="C53" s="4"/>
      <c r="D53" s="4"/>
      <c r="E53" s="3" t="e">
        <f>(B53)/(B53+C53+D53)</f>
        <v>#DIV/0!</v>
      </c>
      <c r="F53" s="4"/>
      <c r="G53" s="4"/>
      <c r="H53" s="1">
        <f>F53-G53</f>
        <v>0</v>
      </c>
      <c r="I53" s="4"/>
      <c r="J53" s="4"/>
      <c r="K53" s="4"/>
      <c r="L53" s="1">
        <f>B53*10</f>
        <v>0</v>
      </c>
      <c r="M53" s="1">
        <f>D53*5</f>
        <v>0</v>
      </c>
      <c r="N53" s="4"/>
      <c r="O53" s="1">
        <f>SUM(I53:N53)</f>
        <v>0</v>
      </c>
    </row>
    <row r="54" spans="1:15" ht="15.75" x14ac:dyDescent="0.25">
      <c r="A54" s="1"/>
      <c r="B54" s="4"/>
      <c r="C54" s="4"/>
      <c r="D54" s="4"/>
      <c r="E54" s="3" t="e">
        <f>(B54)/(B54+C54+D54)</f>
        <v>#DIV/0!</v>
      </c>
      <c r="F54" s="4"/>
      <c r="G54" s="4"/>
      <c r="H54" s="1">
        <f>F54-G54</f>
        <v>0</v>
      </c>
      <c r="I54" s="4"/>
      <c r="J54" s="4"/>
      <c r="K54" s="4"/>
      <c r="L54" s="1">
        <f>B54*10</f>
        <v>0</v>
      </c>
      <c r="M54" s="1">
        <f>D54*5</f>
        <v>0</v>
      </c>
      <c r="N54" s="4"/>
      <c r="O54" s="1">
        <f>SUM(I54:N54)</f>
        <v>0</v>
      </c>
    </row>
    <row r="55" spans="1:15" ht="15.75" x14ac:dyDescent="0.25">
      <c r="A55" s="1"/>
      <c r="B55" s="4"/>
      <c r="C55" s="4"/>
      <c r="D55" s="4"/>
      <c r="E55" s="3" t="e">
        <f>(B55)/(B55+C55+D55)</f>
        <v>#DIV/0!</v>
      </c>
      <c r="F55" s="4"/>
      <c r="G55" s="4"/>
      <c r="H55" s="1">
        <f>F55-G55</f>
        <v>0</v>
      </c>
      <c r="I55" s="4"/>
      <c r="J55" s="4"/>
      <c r="K55" s="4"/>
      <c r="L55" s="1">
        <f>B55*10</f>
        <v>0</v>
      </c>
      <c r="M55" s="1">
        <f>D55*5</f>
        <v>0</v>
      </c>
      <c r="N55" s="4"/>
      <c r="O55" s="1">
        <f>SUM(I55:N55)</f>
        <v>0</v>
      </c>
    </row>
    <row r="56" spans="1:15" ht="15.75" x14ac:dyDescent="0.25">
      <c r="A56" s="1"/>
      <c r="B56" s="4"/>
      <c r="C56" s="4"/>
      <c r="D56" s="4"/>
      <c r="E56" s="3" t="e">
        <f>(B56)/(B56+C56+D56)</f>
        <v>#DIV/0!</v>
      </c>
      <c r="F56" s="4"/>
      <c r="G56" s="4"/>
      <c r="H56" s="1">
        <f>F56-G56</f>
        <v>0</v>
      </c>
      <c r="I56" s="4"/>
      <c r="J56" s="4"/>
      <c r="K56" s="4"/>
      <c r="L56" s="1">
        <f>B56*10</f>
        <v>0</v>
      </c>
      <c r="M56" s="1">
        <f>D56*5</f>
        <v>0</v>
      </c>
      <c r="N56" s="4"/>
      <c r="O56" s="1">
        <f>SUM(I56:N56)</f>
        <v>0</v>
      </c>
    </row>
    <row r="57" spans="1:15" ht="15.75" x14ac:dyDescent="0.25">
      <c r="A57" s="1"/>
      <c r="B57" s="4"/>
      <c r="C57" s="4"/>
      <c r="D57" s="4"/>
      <c r="E57" s="3" t="e">
        <f>(B57)/(B57+C57+D57)</f>
        <v>#DIV/0!</v>
      </c>
      <c r="F57" s="4"/>
      <c r="G57" s="4"/>
      <c r="H57" s="1">
        <f>F57-G57</f>
        <v>0</v>
      </c>
      <c r="I57" s="4"/>
      <c r="J57" s="4"/>
      <c r="K57" s="4"/>
      <c r="L57" s="1">
        <f>B57*10</f>
        <v>0</v>
      </c>
      <c r="M57" s="1">
        <f>D57*5</f>
        <v>0</v>
      </c>
      <c r="N57" s="4"/>
      <c r="O57" s="1">
        <f>SUM(I57:N57)</f>
        <v>0</v>
      </c>
    </row>
    <row r="58" spans="1:15" ht="15.75" x14ac:dyDescent="0.25">
      <c r="A58" s="1"/>
      <c r="B58" s="4"/>
      <c r="C58" s="4"/>
      <c r="D58" s="4"/>
      <c r="E58" s="3" t="e">
        <f>(B58)/(B58+C58+D58)</f>
        <v>#DIV/0!</v>
      </c>
      <c r="F58" s="4"/>
      <c r="G58" s="4"/>
      <c r="H58" s="1">
        <f>F58-G58</f>
        <v>0</v>
      </c>
      <c r="I58" s="4"/>
      <c r="J58" s="4"/>
      <c r="K58" s="4"/>
      <c r="L58" s="1">
        <f>B58*10</f>
        <v>0</v>
      </c>
      <c r="M58" s="1">
        <f>D58*5</f>
        <v>0</v>
      </c>
      <c r="N58" s="4"/>
      <c r="O58" s="1">
        <f>SUM(I58:N58)</f>
        <v>0</v>
      </c>
    </row>
    <row r="59" spans="1:15" ht="15.75" x14ac:dyDescent="0.25">
      <c r="A59" s="1"/>
      <c r="B59" s="4"/>
      <c r="C59" s="4"/>
      <c r="D59" s="4"/>
      <c r="E59" s="3" t="e">
        <f>(B59)/(B59+C59+D59)</f>
        <v>#DIV/0!</v>
      </c>
      <c r="F59" s="4"/>
      <c r="G59" s="4"/>
      <c r="H59" s="4">
        <f>F59-G59</f>
        <v>0</v>
      </c>
      <c r="I59" s="4"/>
      <c r="J59" s="4"/>
      <c r="K59" s="4"/>
      <c r="L59" s="1">
        <f>B59*10</f>
        <v>0</v>
      </c>
      <c r="M59" s="1">
        <f>D59*5</f>
        <v>0</v>
      </c>
      <c r="N59" s="4"/>
      <c r="O59" s="1">
        <f>SUM(I59:N59)</f>
        <v>0</v>
      </c>
    </row>
    <row r="60" spans="1:15" ht="15.75" x14ac:dyDescent="0.25">
      <c r="A60" s="1"/>
      <c r="B60" s="4"/>
      <c r="C60" s="4"/>
      <c r="D60" s="4"/>
      <c r="E60" s="3" t="e">
        <f>(B60)/(B60+C60+D60)</f>
        <v>#DIV/0!</v>
      </c>
      <c r="F60" s="4"/>
      <c r="G60" s="4"/>
      <c r="H60" s="1">
        <f>F60-G60</f>
        <v>0</v>
      </c>
      <c r="I60" s="4"/>
      <c r="J60" s="4"/>
      <c r="K60" s="4"/>
      <c r="L60" s="1">
        <f>B60*10</f>
        <v>0</v>
      </c>
      <c r="M60" s="1">
        <f>D60*5</f>
        <v>0</v>
      </c>
      <c r="N60" s="4"/>
      <c r="O60" s="1">
        <f>SUM(I60:N60)</f>
        <v>0</v>
      </c>
    </row>
    <row r="61" spans="1:15" ht="15.75" x14ac:dyDescent="0.25">
      <c r="A61" s="1"/>
      <c r="B61" s="4"/>
      <c r="C61" s="4"/>
      <c r="D61" s="4"/>
      <c r="E61" s="3" t="e">
        <f>(B61)/(B61+C61+D61)</f>
        <v>#DIV/0!</v>
      </c>
      <c r="F61" s="4"/>
      <c r="G61" s="4"/>
      <c r="H61" s="1">
        <f>F61-G61</f>
        <v>0</v>
      </c>
      <c r="I61" s="4"/>
      <c r="J61" s="4"/>
      <c r="K61" s="4"/>
      <c r="L61" s="1">
        <f>B61*10</f>
        <v>0</v>
      </c>
      <c r="M61" s="1">
        <f>D61*5</f>
        <v>0</v>
      </c>
      <c r="N61" s="4"/>
      <c r="O61" s="1">
        <f>SUM(I61:N61)</f>
        <v>0</v>
      </c>
    </row>
    <row r="62" spans="1:15" ht="15.75" x14ac:dyDescent="0.25">
      <c r="A62" s="1"/>
      <c r="B62" s="4"/>
      <c r="C62" s="4"/>
      <c r="D62" s="4"/>
      <c r="E62" s="3" t="e">
        <f>(B62)/(B62+C62+D62)</f>
        <v>#DIV/0!</v>
      </c>
      <c r="F62" s="4"/>
      <c r="G62" s="4"/>
      <c r="H62" s="1">
        <f>F62-G62</f>
        <v>0</v>
      </c>
      <c r="I62" s="4"/>
      <c r="J62" s="4"/>
      <c r="K62" s="4"/>
      <c r="L62" s="1">
        <f>B62*10</f>
        <v>0</v>
      </c>
      <c r="M62" s="1">
        <f>D62*5</f>
        <v>0</v>
      </c>
      <c r="N62" s="4"/>
      <c r="O62" s="1">
        <f>SUM(I62:N62)</f>
        <v>0</v>
      </c>
    </row>
    <row r="63" spans="1:15" ht="15.75" x14ac:dyDescent="0.25">
      <c r="A63" s="1"/>
      <c r="B63" s="4"/>
      <c r="C63" s="4"/>
      <c r="D63" s="4"/>
      <c r="E63" s="3" t="e">
        <f>(B63)/(B63+C63+D63)</f>
        <v>#DIV/0!</v>
      </c>
      <c r="F63" s="4"/>
      <c r="G63" s="4"/>
      <c r="H63" s="1">
        <f>F63-G63</f>
        <v>0</v>
      </c>
      <c r="I63" s="4"/>
      <c r="J63" s="4"/>
      <c r="K63" s="4"/>
      <c r="L63" s="1">
        <f>B63*10</f>
        <v>0</v>
      </c>
      <c r="M63" s="1">
        <f>D63*5</f>
        <v>0</v>
      </c>
      <c r="N63" s="4"/>
      <c r="O63" s="1">
        <f>SUM(I63:N63)</f>
        <v>0</v>
      </c>
    </row>
    <row r="64" spans="1:15" ht="15.75" x14ac:dyDescent="0.25">
      <c r="A64" s="1"/>
      <c r="B64" s="4"/>
      <c r="C64" s="4"/>
      <c r="D64" s="4"/>
      <c r="E64" s="3" t="e">
        <f>(B64)/(B64+C64+D64)</f>
        <v>#DIV/0!</v>
      </c>
      <c r="F64" s="4"/>
      <c r="G64" s="4"/>
      <c r="H64" s="1">
        <f>F64-G64</f>
        <v>0</v>
      </c>
      <c r="I64" s="4"/>
      <c r="J64" s="4"/>
      <c r="K64" s="4"/>
      <c r="L64" s="1">
        <f>B64*10</f>
        <v>0</v>
      </c>
      <c r="M64" s="1">
        <f>D64*5</f>
        <v>0</v>
      </c>
      <c r="N64" s="4"/>
      <c r="O64" s="1">
        <f>SUM(I64:N64)</f>
        <v>0</v>
      </c>
    </row>
    <row r="65" spans="1:15" ht="15.75" x14ac:dyDescent="0.25">
      <c r="A65" s="1"/>
      <c r="B65" s="4"/>
      <c r="C65" s="4"/>
      <c r="D65" s="4"/>
      <c r="E65" s="3" t="e">
        <f>(B65)/(B65+C65+D65)</f>
        <v>#DIV/0!</v>
      </c>
      <c r="F65" s="4"/>
      <c r="G65" s="4"/>
      <c r="H65" s="1">
        <f>F65-G65</f>
        <v>0</v>
      </c>
      <c r="I65" s="4"/>
      <c r="J65" s="4"/>
      <c r="K65" s="4"/>
      <c r="L65" s="1">
        <f>B65*10</f>
        <v>0</v>
      </c>
      <c r="M65" s="1">
        <f>D65*5</f>
        <v>0</v>
      </c>
      <c r="N65" s="4"/>
      <c r="O65" s="1">
        <f>SUM(I65:N65)</f>
        <v>0</v>
      </c>
    </row>
    <row r="66" spans="1:15" ht="15.75" x14ac:dyDescent="0.25">
      <c r="A66" s="1"/>
      <c r="B66" s="4"/>
      <c r="C66" s="4"/>
      <c r="D66" s="4"/>
      <c r="E66" s="3" t="e">
        <f>(B66)/(B66+C66+D66)</f>
        <v>#DIV/0!</v>
      </c>
      <c r="F66" s="4"/>
      <c r="G66" s="4"/>
      <c r="H66" s="1">
        <f>F66-G66</f>
        <v>0</v>
      </c>
      <c r="I66" s="4"/>
      <c r="J66" s="4"/>
      <c r="K66" s="4"/>
      <c r="L66" s="1">
        <f>B66*10</f>
        <v>0</v>
      </c>
      <c r="M66" s="1">
        <f>D66*5</f>
        <v>0</v>
      </c>
      <c r="N66" s="4"/>
      <c r="O66" s="1">
        <f>SUM(I66:N66)</f>
        <v>0</v>
      </c>
    </row>
    <row r="67" spans="1:15" ht="15.75" x14ac:dyDescent="0.25">
      <c r="A67" s="1"/>
      <c r="B67" s="4"/>
      <c r="C67" s="4"/>
      <c r="D67" s="4"/>
      <c r="E67" s="3" t="e">
        <f>(B67)/(B67+C67+D67)</f>
        <v>#DIV/0!</v>
      </c>
      <c r="F67" s="4"/>
      <c r="G67" s="4"/>
      <c r="H67" s="1">
        <f>F67-G67</f>
        <v>0</v>
      </c>
      <c r="I67" s="4"/>
      <c r="J67" s="4"/>
      <c r="K67" s="4"/>
      <c r="L67" s="1">
        <f>B67*10</f>
        <v>0</v>
      </c>
      <c r="M67" s="1">
        <f>D67*5</f>
        <v>0</v>
      </c>
      <c r="N67" s="4"/>
      <c r="O67" s="1">
        <f>SUM(I67:N67)</f>
        <v>0</v>
      </c>
    </row>
    <row r="68" spans="1:15" ht="15.75" x14ac:dyDescent="0.25">
      <c r="A68" s="1"/>
      <c r="B68" s="4"/>
      <c r="C68" s="4"/>
      <c r="D68" s="4"/>
      <c r="E68" s="3" t="e">
        <f>(B68)/(B68+C68+D68)</f>
        <v>#DIV/0!</v>
      </c>
      <c r="F68" s="4"/>
      <c r="G68" s="4"/>
      <c r="H68" s="1">
        <f>F68-G68</f>
        <v>0</v>
      </c>
      <c r="I68" s="4"/>
      <c r="J68" s="4"/>
      <c r="K68" s="4"/>
      <c r="L68" s="1">
        <f>B68*10</f>
        <v>0</v>
      </c>
      <c r="M68" s="1">
        <f>D68*5</f>
        <v>0</v>
      </c>
      <c r="N68" s="4"/>
      <c r="O68" s="1">
        <f>SUM(I68:N68)</f>
        <v>0</v>
      </c>
    </row>
    <row r="69" spans="1:15" ht="15.75" x14ac:dyDescent="0.25">
      <c r="A69" s="1"/>
      <c r="B69" s="4"/>
      <c r="C69" s="4"/>
      <c r="D69" s="4"/>
      <c r="E69" s="3" t="e">
        <f>(B69)/(B69+C69+D69)</f>
        <v>#DIV/0!</v>
      </c>
      <c r="F69" s="4"/>
      <c r="G69" s="4"/>
      <c r="H69" s="1">
        <f>F69-G69</f>
        <v>0</v>
      </c>
      <c r="I69" s="4"/>
      <c r="J69" s="4"/>
      <c r="K69" s="4"/>
      <c r="L69" s="1">
        <f>B69*10</f>
        <v>0</v>
      </c>
      <c r="M69" s="1">
        <f>D69*5</f>
        <v>0</v>
      </c>
      <c r="N69" s="4"/>
      <c r="O69" s="1">
        <f>SUM(I69:N69)</f>
        <v>0</v>
      </c>
    </row>
    <row r="70" spans="1:15" ht="15.75" x14ac:dyDescent="0.25">
      <c r="A70" s="1"/>
      <c r="B70" s="4"/>
      <c r="C70" s="4"/>
      <c r="D70" s="4"/>
      <c r="E70" s="3" t="e">
        <f>(B70)/(B70+C70+D70)</f>
        <v>#DIV/0!</v>
      </c>
      <c r="F70" s="4"/>
      <c r="G70" s="4"/>
      <c r="H70" s="1">
        <f>F70-G70</f>
        <v>0</v>
      </c>
      <c r="I70" s="4"/>
      <c r="J70" s="4"/>
      <c r="K70" s="4"/>
      <c r="L70" s="1">
        <f>B70*10</f>
        <v>0</v>
      </c>
      <c r="M70" s="1">
        <f>D70*5</f>
        <v>0</v>
      </c>
      <c r="N70" s="4"/>
      <c r="O70" s="1">
        <f>SUM(I70:N70)</f>
        <v>0</v>
      </c>
    </row>
    <row r="71" spans="1:15" ht="15.75" x14ac:dyDescent="0.25">
      <c r="A71" s="1"/>
      <c r="B71" s="4"/>
      <c r="C71" s="4"/>
      <c r="D71" s="4"/>
      <c r="E71" s="3" t="e">
        <f>(B71)/(B71+C71+D71)</f>
        <v>#DIV/0!</v>
      </c>
      <c r="F71" s="4"/>
      <c r="G71" s="4"/>
      <c r="H71" s="1">
        <f>F71-G71</f>
        <v>0</v>
      </c>
      <c r="I71" s="4"/>
      <c r="J71" s="4"/>
      <c r="K71" s="4"/>
      <c r="L71" s="1">
        <f>B71*10</f>
        <v>0</v>
      </c>
      <c r="M71" s="1">
        <f>D71*5</f>
        <v>0</v>
      </c>
      <c r="N71" s="4"/>
      <c r="O71" s="1">
        <f>SUM(I71:N71)</f>
        <v>0</v>
      </c>
    </row>
    <row r="72" spans="1:15" ht="15.75" x14ac:dyDescent="0.25">
      <c r="A72" s="1"/>
      <c r="B72" s="4"/>
      <c r="C72" s="4"/>
      <c r="D72" s="4"/>
      <c r="E72" s="3" t="e">
        <f>(B72)/(B72+C72+D72)</f>
        <v>#DIV/0!</v>
      </c>
      <c r="F72" s="4"/>
      <c r="G72" s="4"/>
      <c r="H72" s="1">
        <f>F72-G72</f>
        <v>0</v>
      </c>
      <c r="I72" s="4"/>
      <c r="J72" s="4"/>
      <c r="K72" s="4"/>
      <c r="L72" s="1">
        <f>B72*10</f>
        <v>0</v>
      </c>
      <c r="M72" s="1">
        <f>D72*5</f>
        <v>0</v>
      </c>
      <c r="N72" s="4"/>
      <c r="O72" s="1">
        <f>SUM(I72:N72)</f>
        <v>0</v>
      </c>
    </row>
    <row r="73" spans="1:15" ht="15.75" x14ac:dyDescent="0.25">
      <c r="A73" s="1"/>
      <c r="B73" s="4"/>
      <c r="C73" s="4"/>
      <c r="D73" s="4"/>
      <c r="E73" s="3" t="e">
        <f>(B73)/(B73+C73+D73)</f>
        <v>#DIV/0!</v>
      </c>
      <c r="F73" s="4"/>
      <c r="G73" s="4"/>
      <c r="H73" s="1">
        <f>F73-G73</f>
        <v>0</v>
      </c>
      <c r="I73" s="4"/>
      <c r="J73" s="4"/>
      <c r="K73" s="4"/>
      <c r="L73" s="1">
        <f>B73*10</f>
        <v>0</v>
      </c>
      <c r="M73" s="1">
        <f>D73*5</f>
        <v>0</v>
      </c>
      <c r="N73" s="4"/>
      <c r="O73" s="1">
        <f>SUM(I73:N73)</f>
        <v>0</v>
      </c>
    </row>
    <row r="74" spans="1:15" ht="15.75" x14ac:dyDescent="0.25">
      <c r="A74" s="1"/>
      <c r="B74" s="4"/>
      <c r="C74" s="4"/>
      <c r="D74" s="4"/>
      <c r="E74" s="3" t="e">
        <f>(B74)/(B74+C74+D74)</f>
        <v>#DIV/0!</v>
      </c>
      <c r="F74" s="4"/>
      <c r="G74" s="4"/>
      <c r="H74" s="1">
        <f>F74-G74</f>
        <v>0</v>
      </c>
      <c r="I74" s="4"/>
      <c r="J74" s="4"/>
      <c r="K74" s="4"/>
      <c r="L74" s="1">
        <f>B74*10</f>
        <v>0</v>
      </c>
      <c r="M74" s="1">
        <f>D74*5</f>
        <v>0</v>
      </c>
      <c r="N74" s="4"/>
      <c r="O74" s="1">
        <f>SUM(I74:N74)</f>
        <v>0</v>
      </c>
    </row>
    <row r="75" spans="1:15" ht="15.75" x14ac:dyDescent="0.25">
      <c r="A75" s="1"/>
      <c r="B75" s="4"/>
      <c r="C75" s="4"/>
      <c r="D75" s="4"/>
      <c r="E75" s="3" t="e">
        <f>(B75)/(B75+C75+D75)</f>
        <v>#DIV/0!</v>
      </c>
      <c r="F75" s="4"/>
      <c r="G75" s="4"/>
      <c r="H75" s="1">
        <f>F75-G75</f>
        <v>0</v>
      </c>
      <c r="I75" s="4"/>
      <c r="J75" s="4"/>
      <c r="K75" s="4"/>
      <c r="L75" s="1">
        <f>B75*10</f>
        <v>0</v>
      </c>
      <c r="M75" s="1">
        <f>D75*5</f>
        <v>0</v>
      </c>
      <c r="N75" s="4"/>
      <c r="O75" s="1">
        <f>SUM(I75:N75)</f>
        <v>0</v>
      </c>
    </row>
    <row r="76" spans="1:15" ht="15.75" x14ac:dyDescent="0.25">
      <c r="A76" s="1"/>
      <c r="B76" s="4"/>
      <c r="C76" s="4"/>
      <c r="D76" s="4"/>
      <c r="E76" s="3" t="e">
        <f>(B76)/(B76+C76+D76)</f>
        <v>#DIV/0!</v>
      </c>
      <c r="F76" s="4"/>
      <c r="G76" s="4"/>
      <c r="H76" s="1">
        <f>F76-G76</f>
        <v>0</v>
      </c>
      <c r="I76" s="4"/>
      <c r="J76" s="4"/>
      <c r="K76" s="4"/>
      <c r="L76" s="1">
        <f>B76*10</f>
        <v>0</v>
      </c>
      <c r="M76" s="1">
        <f>D76*5</f>
        <v>0</v>
      </c>
      <c r="N76" s="4"/>
      <c r="O76" s="1">
        <f>SUM(I76:N76)</f>
        <v>0</v>
      </c>
    </row>
    <row r="77" spans="1:15" ht="15.75" x14ac:dyDescent="0.25">
      <c r="A77" s="1"/>
      <c r="B77" s="4"/>
      <c r="C77" s="4"/>
      <c r="D77" s="4"/>
      <c r="E77" s="3" t="e">
        <f>(B77)/(B77+C77+D77)</f>
        <v>#DIV/0!</v>
      </c>
      <c r="F77" s="4"/>
      <c r="G77" s="4"/>
      <c r="H77" s="1">
        <f>F77-G77</f>
        <v>0</v>
      </c>
      <c r="I77" s="4"/>
      <c r="J77" s="4"/>
      <c r="K77" s="4"/>
      <c r="L77" s="1">
        <f>B77*10</f>
        <v>0</v>
      </c>
      <c r="M77" s="1">
        <f>D77*5</f>
        <v>0</v>
      </c>
      <c r="N77" s="4"/>
      <c r="O77" s="1">
        <f>SUM(I77:N77)</f>
        <v>0</v>
      </c>
    </row>
    <row r="78" spans="1:15" ht="15.75" x14ac:dyDescent="0.25">
      <c r="A78" s="1"/>
      <c r="B78" s="4"/>
      <c r="C78" s="4"/>
      <c r="D78" s="4"/>
      <c r="E78" s="3" t="e">
        <f>(B78)/(B78+C78+D78)</f>
        <v>#DIV/0!</v>
      </c>
      <c r="F78" s="4"/>
      <c r="G78" s="4"/>
      <c r="H78" s="1">
        <f>F78-G78</f>
        <v>0</v>
      </c>
      <c r="I78" s="4"/>
      <c r="J78" s="4"/>
      <c r="K78" s="4"/>
      <c r="L78" s="1">
        <f>B78*10</f>
        <v>0</v>
      </c>
      <c r="M78" s="1">
        <f>D78*5</f>
        <v>0</v>
      </c>
      <c r="N78" s="4"/>
      <c r="O78" s="1">
        <f>SUM(I78:N78)</f>
        <v>0</v>
      </c>
    </row>
    <row r="79" spans="1:15" ht="15.75" x14ac:dyDescent="0.25">
      <c r="A79" s="1"/>
      <c r="B79" s="4"/>
      <c r="C79" s="4"/>
      <c r="D79" s="4"/>
      <c r="E79" s="3" t="e">
        <f>(B79)/(B79+C79+D79)</f>
        <v>#DIV/0!</v>
      </c>
      <c r="F79" s="4"/>
      <c r="G79" s="4"/>
      <c r="H79" s="1">
        <f>F79-G79</f>
        <v>0</v>
      </c>
      <c r="I79" s="4"/>
      <c r="J79" s="4"/>
      <c r="K79" s="4"/>
      <c r="L79" s="1">
        <f>B79*10</f>
        <v>0</v>
      </c>
      <c r="M79" s="1">
        <f>D79*5</f>
        <v>0</v>
      </c>
      <c r="N79" s="4"/>
      <c r="O79" s="1">
        <f>SUM(I79:N79)</f>
        <v>0</v>
      </c>
    </row>
    <row r="80" spans="1:15" ht="15.75" x14ac:dyDescent="0.25">
      <c r="A80" s="1"/>
      <c r="B80" s="4"/>
      <c r="C80" s="4"/>
      <c r="D80" s="4"/>
      <c r="E80" s="3" t="e">
        <f>(B80)/(B80+C80+D80)</f>
        <v>#DIV/0!</v>
      </c>
      <c r="F80" s="4"/>
      <c r="G80" s="4"/>
      <c r="H80" s="1">
        <f>F80-G80</f>
        <v>0</v>
      </c>
      <c r="I80" s="4"/>
      <c r="J80" s="4"/>
      <c r="K80" s="4"/>
      <c r="L80" s="1">
        <f>B80*10</f>
        <v>0</v>
      </c>
      <c r="M80" s="1">
        <f>D80*5</f>
        <v>0</v>
      </c>
      <c r="N80" s="4"/>
      <c r="O80" s="1">
        <f>SUM(I80:N80)</f>
        <v>0</v>
      </c>
    </row>
    <row r="81" spans="1:15" ht="15.75" x14ac:dyDescent="0.25">
      <c r="A81" s="1"/>
      <c r="B81" s="4"/>
      <c r="C81" s="4"/>
      <c r="D81" s="4"/>
      <c r="E81" s="3" t="e">
        <f>(B81)/(B81+C81+D81)</f>
        <v>#DIV/0!</v>
      </c>
      <c r="F81" s="4"/>
      <c r="G81" s="4"/>
      <c r="H81" s="1">
        <f>F81-G81</f>
        <v>0</v>
      </c>
      <c r="I81" s="4"/>
      <c r="J81" s="4"/>
      <c r="K81" s="4"/>
      <c r="L81" s="1">
        <f>B81*10</f>
        <v>0</v>
      </c>
      <c r="M81" s="1">
        <f>D81*5</f>
        <v>0</v>
      </c>
      <c r="N81" s="4"/>
      <c r="O81" s="1">
        <f>SUM(I81:N81)</f>
        <v>0</v>
      </c>
    </row>
    <row r="82" spans="1:15" ht="15.75" x14ac:dyDescent="0.25">
      <c r="A82" s="1"/>
      <c r="B82" s="4"/>
      <c r="C82" s="4"/>
      <c r="D82" s="4"/>
      <c r="E82" s="3" t="e">
        <f>(B82)/(B82+C82+D82)</f>
        <v>#DIV/0!</v>
      </c>
      <c r="F82" s="4"/>
      <c r="G82" s="4"/>
      <c r="H82" s="1">
        <f>F82-G82</f>
        <v>0</v>
      </c>
      <c r="I82" s="4"/>
      <c r="J82" s="4"/>
      <c r="K82" s="4"/>
      <c r="L82" s="1">
        <f>B82*10</f>
        <v>0</v>
      </c>
      <c r="M82" s="1">
        <f>D82*5</f>
        <v>0</v>
      </c>
      <c r="N82" s="4"/>
      <c r="O82" s="1">
        <f>SUM(I82:N82)</f>
        <v>0</v>
      </c>
    </row>
    <row r="83" spans="1:15" ht="15.75" x14ac:dyDescent="0.25">
      <c r="A83" s="1"/>
      <c r="B83" s="4"/>
      <c r="C83" s="4"/>
      <c r="D83" s="4"/>
      <c r="E83" s="3" t="e">
        <f>(B83)/(B83+C83+D83)</f>
        <v>#DIV/0!</v>
      </c>
      <c r="F83" s="4"/>
      <c r="G83" s="4"/>
      <c r="H83" s="1">
        <f>F83-G83</f>
        <v>0</v>
      </c>
      <c r="I83" s="4"/>
      <c r="J83" s="4"/>
      <c r="K83" s="4"/>
      <c r="L83" s="1">
        <f>B83*10</f>
        <v>0</v>
      </c>
      <c r="M83" s="1">
        <f>D83*5</f>
        <v>0</v>
      </c>
      <c r="N83" s="4"/>
      <c r="O83" s="1">
        <f>SUM(I83:N83)</f>
        <v>0</v>
      </c>
    </row>
    <row r="84" spans="1:15" ht="15.75" x14ac:dyDescent="0.25">
      <c r="A84" s="1"/>
      <c r="B84" s="4"/>
      <c r="C84" s="4"/>
      <c r="D84" s="4"/>
      <c r="E84" s="3" t="e">
        <f>(B84)/(B84+C84+D84)</f>
        <v>#DIV/0!</v>
      </c>
      <c r="F84" s="4"/>
      <c r="G84" s="4"/>
      <c r="H84" s="1">
        <f>F84-G84</f>
        <v>0</v>
      </c>
      <c r="I84" s="4"/>
      <c r="J84" s="4"/>
      <c r="K84" s="4"/>
      <c r="L84" s="1">
        <f>B84*10</f>
        <v>0</v>
      </c>
      <c r="M84" s="1">
        <f>D84*5</f>
        <v>0</v>
      </c>
      <c r="N84" s="4"/>
      <c r="O84" s="1">
        <f>SUM(I84:N84)</f>
        <v>0</v>
      </c>
    </row>
    <row r="85" spans="1:15" ht="15.75" x14ac:dyDescent="0.25">
      <c r="A85" s="1"/>
      <c r="B85" s="4"/>
      <c r="C85" s="4"/>
      <c r="D85" s="4"/>
      <c r="E85" s="3" t="e">
        <f>(B85)/(B85+C85+D85)</f>
        <v>#DIV/0!</v>
      </c>
      <c r="F85" s="4"/>
      <c r="G85" s="4"/>
      <c r="H85" s="1">
        <f>F85-G85</f>
        <v>0</v>
      </c>
      <c r="I85" s="4"/>
      <c r="J85" s="4"/>
      <c r="K85" s="4"/>
      <c r="L85" s="1">
        <f>B85*10</f>
        <v>0</v>
      </c>
      <c r="M85" s="1">
        <f>D85*5</f>
        <v>0</v>
      </c>
      <c r="N85" s="4"/>
      <c r="O85" s="1">
        <f>SUM(I85:N85)</f>
        <v>0</v>
      </c>
    </row>
    <row r="86" spans="1:15" ht="15.75" x14ac:dyDescent="0.25">
      <c r="A86" s="1"/>
      <c r="B86" s="4"/>
      <c r="C86" s="4"/>
      <c r="D86" s="4"/>
      <c r="E86" s="3" t="e">
        <f>(B86)/(B86+C86+D86)</f>
        <v>#DIV/0!</v>
      </c>
      <c r="F86" s="4"/>
      <c r="G86" s="4"/>
      <c r="H86" s="1">
        <f>F86-G86</f>
        <v>0</v>
      </c>
      <c r="I86" s="4"/>
      <c r="J86" s="4"/>
      <c r="K86" s="4"/>
      <c r="L86" s="1">
        <f>B86*10</f>
        <v>0</v>
      </c>
      <c r="M86" s="1">
        <f>D86*5</f>
        <v>0</v>
      </c>
      <c r="N86" s="4"/>
      <c r="O86" s="1">
        <f>SUM(I86:N86)</f>
        <v>0</v>
      </c>
    </row>
    <row r="87" spans="1:15" ht="15.75" x14ac:dyDescent="0.25">
      <c r="A87" s="1"/>
      <c r="B87" s="4"/>
      <c r="C87" s="4"/>
      <c r="D87" s="4"/>
      <c r="E87" s="3" t="e">
        <f>(B87)/(B87+C87+D87)</f>
        <v>#DIV/0!</v>
      </c>
      <c r="F87" s="4"/>
      <c r="G87" s="4"/>
      <c r="H87" s="1">
        <f>F87-G87</f>
        <v>0</v>
      </c>
      <c r="I87" s="4"/>
      <c r="J87" s="4"/>
      <c r="K87" s="4"/>
      <c r="L87" s="1">
        <f>B87*10</f>
        <v>0</v>
      </c>
      <c r="M87" s="1">
        <f>D87*5</f>
        <v>0</v>
      </c>
      <c r="N87" s="4"/>
      <c r="O87" s="1">
        <f>SUM(I87:N87)</f>
        <v>0</v>
      </c>
    </row>
    <row r="88" spans="1:15" ht="15.75" x14ac:dyDescent="0.25">
      <c r="A88" s="1"/>
      <c r="B88" s="4"/>
      <c r="C88" s="4"/>
      <c r="D88" s="4"/>
      <c r="E88" s="3" t="e">
        <f>(B88)/(B88+C88+D88)</f>
        <v>#DIV/0!</v>
      </c>
      <c r="F88" s="4"/>
      <c r="G88" s="4"/>
      <c r="H88" s="1">
        <f>F88-G88</f>
        <v>0</v>
      </c>
      <c r="I88" s="4"/>
      <c r="J88" s="4"/>
      <c r="K88" s="4"/>
      <c r="L88" s="1">
        <f>B88*10</f>
        <v>0</v>
      </c>
      <c r="M88" s="1">
        <f>D88*5</f>
        <v>0</v>
      </c>
      <c r="N88" s="4"/>
      <c r="O88" s="1">
        <f>SUM(I88:N88)</f>
        <v>0</v>
      </c>
    </row>
    <row r="89" spans="1:15" ht="15.75" x14ac:dyDescent="0.25">
      <c r="A89" s="1"/>
      <c r="B89" s="4"/>
      <c r="C89" s="4"/>
      <c r="D89" s="4"/>
      <c r="E89" s="3" t="e">
        <f>(B89)/(B89+C89+D89)</f>
        <v>#DIV/0!</v>
      </c>
      <c r="F89" s="4"/>
      <c r="G89" s="4"/>
      <c r="H89" s="1">
        <f>F89-G89</f>
        <v>0</v>
      </c>
      <c r="I89" s="4"/>
      <c r="J89" s="4"/>
      <c r="K89" s="4"/>
      <c r="L89" s="1">
        <f>B89*10</f>
        <v>0</v>
      </c>
      <c r="M89" s="1">
        <f>D89*5</f>
        <v>0</v>
      </c>
      <c r="N89" s="4"/>
      <c r="O89" s="4">
        <f>SUM(I89:N89)</f>
        <v>0</v>
      </c>
    </row>
    <row r="90" spans="1:15" ht="15.75" x14ac:dyDescent="0.25">
      <c r="A90" s="1"/>
      <c r="B90" s="4"/>
      <c r="C90" s="4"/>
      <c r="D90" s="4"/>
      <c r="E90" s="3" t="e">
        <f>(B90)/(B90+C90+D90)</f>
        <v>#DIV/0!</v>
      </c>
      <c r="F90" s="4"/>
      <c r="G90" s="4"/>
      <c r="H90" s="1">
        <f>F90-G90</f>
        <v>0</v>
      </c>
      <c r="I90" s="4"/>
      <c r="J90" s="4"/>
      <c r="K90" s="4"/>
      <c r="L90" s="1">
        <f>B90*10</f>
        <v>0</v>
      </c>
      <c r="M90" s="1">
        <f>D90*5</f>
        <v>0</v>
      </c>
      <c r="N90" s="4"/>
      <c r="O90" s="1">
        <f>SUM(I90:N90)</f>
        <v>0</v>
      </c>
    </row>
    <row r="91" spans="1:15" ht="15.75" x14ac:dyDescent="0.25">
      <c r="A91" s="1"/>
      <c r="B91" s="4"/>
      <c r="C91" s="4"/>
      <c r="D91" s="4"/>
      <c r="E91" s="3" t="e">
        <f>(B91)/(B91+C91+D91)</f>
        <v>#DIV/0!</v>
      </c>
      <c r="F91" s="4"/>
      <c r="G91" s="4"/>
      <c r="H91" s="1">
        <f>F91-G91</f>
        <v>0</v>
      </c>
      <c r="I91" s="4"/>
      <c r="J91" s="4"/>
      <c r="K91" s="4"/>
      <c r="L91" s="1">
        <f>B91*10</f>
        <v>0</v>
      </c>
      <c r="M91" s="1">
        <f>D91*5</f>
        <v>0</v>
      </c>
      <c r="N91" s="4"/>
      <c r="O91" s="1">
        <f>SUM(I91:N91)</f>
        <v>0</v>
      </c>
    </row>
    <row r="92" spans="1:15" ht="15.75" x14ac:dyDescent="0.25">
      <c r="A92" s="1"/>
      <c r="B92" s="4"/>
      <c r="C92" s="4"/>
      <c r="D92" s="4"/>
      <c r="E92" s="3" t="e">
        <f>(B92)/(B92+C92+D92)</f>
        <v>#DIV/0!</v>
      </c>
      <c r="F92" s="4"/>
      <c r="G92" s="4"/>
      <c r="H92" s="1">
        <f>F92-G92</f>
        <v>0</v>
      </c>
      <c r="I92" s="4"/>
      <c r="J92" s="4"/>
      <c r="K92" s="4"/>
      <c r="L92" s="1">
        <f>B92*10</f>
        <v>0</v>
      </c>
      <c r="M92" s="1">
        <f>D92*5</f>
        <v>0</v>
      </c>
      <c r="N92" s="4"/>
      <c r="O92" s="1">
        <f>SUM(I92:N92)</f>
        <v>0</v>
      </c>
    </row>
    <row r="93" spans="1:15" ht="15.75" x14ac:dyDescent="0.25">
      <c r="A93" s="1"/>
      <c r="B93" s="4"/>
      <c r="C93" s="4"/>
      <c r="D93" s="4"/>
      <c r="E93" s="3" t="e">
        <f>(B93)/(B93+C93+D93)</f>
        <v>#DIV/0!</v>
      </c>
      <c r="F93" s="4"/>
      <c r="G93" s="4"/>
      <c r="H93" s="1">
        <f>F93-G93</f>
        <v>0</v>
      </c>
      <c r="I93" s="4"/>
      <c r="J93" s="4"/>
      <c r="K93" s="4"/>
      <c r="L93" s="1">
        <f>B93*10</f>
        <v>0</v>
      </c>
      <c r="M93" s="1">
        <f>D93*5</f>
        <v>0</v>
      </c>
      <c r="N93" s="4"/>
      <c r="O93" s="1">
        <f>SUM(I93:N93)</f>
        <v>0</v>
      </c>
    </row>
    <row r="94" spans="1:15" ht="15.75" x14ac:dyDescent="0.25">
      <c r="A94" s="1"/>
      <c r="B94" s="4"/>
      <c r="C94" s="4"/>
      <c r="D94" s="4"/>
      <c r="E94" s="3" t="e">
        <f>(B94)/(B94+C94+D94)</f>
        <v>#DIV/0!</v>
      </c>
      <c r="F94" s="4"/>
      <c r="G94" s="4"/>
      <c r="H94" s="1">
        <f>F94-G94</f>
        <v>0</v>
      </c>
      <c r="I94" s="4"/>
      <c r="J94" s="4"/>
      <c r="K94" s="4"/>
      <c r="L94" s="1">
        <f>B94*10</f>
        <v>0</v>
      </c>
      <c r="M94" s="1">
        <f>D94*5</f>
        <v>0</v>
      </c>
      <c r="N94" s="4"/>
      <c r="O94" s="1">
        <f>SUM(I94:N94)</f>
        <v>0</v>
      </c>
    </row>
    <row r="95" spans="1:15" ht="15.75" x14ac:dyDescent="0.25">
      <c r="A95" s="1"/>
      <c r="B95" s="4"/>
      <c r="C95" s="4"/>
      <c r="D95" s="4"/>
      <c r="E95" s="3" t="e">
        <f>(B95)/(B95+C95+D95)</f>
        <v>#DIV/0!</v>
      </c>
      <c r="F95" s="4"/>
      <c r="G95" s="4"/>
      <c r="H95" s="1">
        <f>F95-G95</f>
        <v>0</v>
      </c>
      <c r="I95" s="4"/>
      <c r="J95" s="4"/>
      <c r="K95" s="4"/>
      <c r="L95" s="1">
        <f>B95*10</f>
        <v>0</v>
      </c>
      <c r="M95" s="1">
        <f>D95*5</f>
        <v>0</v>
      </c>
      <c r="N95" s="4"/>
      <c r="O95" s="1">
        <f>SUM(I95:N95)</f>
        <v>0</v>
      </c>
    </row>
    <row r="96" spans="1:15" ht="15.75" x14ac:dyDescent="0.25">
      <c r="A96" s="1"/>
      <c r="B96" s="4"/>
      <c r="C96" s="4"/>
      <c r="D96" s="4"/>
      <c r="E96" s="3" t="e">
        <f>(B96)/(B96+C96+D96)</f>
        <v>#DIV/0!</v>
      </c>
      <c r="F96" s="4"/>
      <c r="G96" s="4"/>
      <c r="H96" s="1">
        <f>F96-G96</f>
        <v>0</v>
      </c>
      <c r="I96" s="4"/>
      <c r="J96" s="4"/>
      <c r="K96" s="4"/>
      <c r="L96" s="1">
        <f>B96*10</f>
        <v>0</v>
      </c>
      <c r="M96" s="1">
        <f>D96*5</f>
        <v>0</v>
      </c>
      <c r="N96" s="4"/>
      <c r="O96" s="1">
        <f>SUM(I96:N96)</f>
        <v>0</v>
      </c>
    </row>
    <row r="97" spans="1:15" ht="15.75" x14ac:dyDescent="0.25">
      <c r="A97" s="1"/>
      <c r="B97" s="4"/>
      <c r="C97" s="4"/>
      <c r="D97" s="4"/>
      <c r="E97" s="3" t="e">
        <f>(B97)/(B97+C97+D97)</f>
        <v>#DIV/0!</v>
      </c>
      <c r="F97" s="4"/>
      <c r="G97" s="4"/>
      <c r="H97" s="1">
        <f>F97-G97</f>
        <v>0</v>
      </c>
      <c r="I97" s="4"/>
      <c r="J97" s="4"/>
      <c r="K97" s="4"/>
      <c r="L97" s="1">
        <f>B97*10</f>
        <v>0</v>
      </c>
      <c r="M97" s="1">
        <f>D97*5</f>
        <v>0</v>
      </c>
      <c r="N97" s="4"/>
      <c r="O97" s="1">
        <f>SUM(I97:N97)</f>
        <v>0</v>
      </c>
    </row>
    <row r="98" spans="1:15" ht="15.75" x14ac:dyDescent="0.25">
      <c r="A98" s="1"/>
      <c r="B98" s="1"/>
      <c r="C98" s="1"/>
      <c r="D98" s="1"/>
      <c r="E98" s="3" t="e">
        <f>(B98)/(B98+C98+D98)</f>
        <v>#DIV/0!</v>
      </c>
      <c r="F98" s="1"/>
      <c r="G98" s="1"/>
      <c r="H98" s="1">
        <f>F98-G98</f>
        <v>0</v>
      </c>
      <c r="I98" s="1"/>
      <c r="J98" s="1"/>
      <c r="K98" s="1"/>
      <c r="L98" s="1">
        <f>B98*10</f>
        <v>0</v>
      </c>
      <c r="M98" s="1">
        <f>D98*5</f>
        <v>0</v>
      </c>
      <c r="N98" s="1"/>
      <c r="O98" s="1">
        <f>SUM(I98:N98)</f>
        <v>0</v>
      </c>
    </row>
    <row r="99" spans="1:15" ht="15.75" x14ac:dyDescent="0.25">
      <c r="A99" s="1"/>
      <c r="B99" s="1"/>
      <c r="C99" s="1"/>
      <c r="D99" s="1"/>
      <c r="E99" s="3" t="e">
        <f>(B99)/(B99+C99+D99)</f>
        <v>#DIV/0!</v>
      </c>
      <c r="F99" s="1"/>
      <c r="G99" s="1"/>
      <c r="H99" s="1">
        <f>F99-G99</f>
        <v>0</v>
      </c>
      <c r="I99" s="1"/>
      <c r="J99" s="1"/>
      <c r="K99" s="1"/>
      <c r="L99" s="1">
        <f>B99*10</f>
        <v>0</v>
      </c>
      <c r="M99" s="1">
        <f>D99*5</f>
        <v>0</v>
      </c>
      <c r="N99" s="1"/>
      <c r="O99" s="1">
        <f>SUM(I99:N99)</f>
        <v>0</v>
      </c>
    </row>
    <row r="100" spans="1:15" ht="15.75" x14ac:dyDescent="0.25">
      <c r="A100" s="1"/>
      <c r="B100" s="1"/>
      <c r="C100" s="1"/>
      <c r="D100" s="1"/>
      <c r="E100" s="3" t="e">
        <f>(B100)/(B100+C100+D100)</f>
        <v>#DIV/0!</v>
      </c>
      <c r="F100" s="1"/>
      <c r="G100" s="1"/>
      <c r="H100" s="1">
        <f>F100-G100</f>
        <v>0</v>
      </c>
      <c r="I100" s="1"/>
      <c r="J100" s="1"/>
      <c r="K100" s="1"/>
      <c r="L100" s="1">
        <f>B100*10</f>
        <v>0</v>
      </c>
      <c r="M100" s="1">
        <f>D100*5</f>
        <v>0</v>
      </c>
      <c r="N100" s="1"/>
      <c r="O100" s="1">
        <f>SUM(I100:N100)</f>
        <v>0</v>
      </c>
    </row>
    <row r="101" spans="1:15" ht="15.75" x14ac:dyDescent="0.25">
      <c r="A101" s="1"/>
      <c r="B101" s="1"/>
      <c r="C101" s="1"/>
      <c r="D101" s="1"/>
      <c r="E101" s="3" t="e">
        <f>(B101)/(B101+C101+D101)</f>
        <v>#DIV/0!</v>
      </c>
      <c r="F101" s="1"/>
      <c r="G101" s="1"/>
      <c r="H101" s="1">
        <f>F101-G101</f>
        <v>0</v>
      </c>
      <c r="I101" s="1"/>
      <c r="J101" s="1"/>
      <c r="K101" s="1"/>
      <c r="L101" s="1">
        <f>B101*10</f>
        <v>0</v>
      </c>
      <c r="M101" s="1">
        <f>D101*5</f>
        <v>0</v>
      </c>
      <c r="N101" s="1"/>
      <c r="O101" s="1">
        <f>SUM(I101:N101)</f>
        <v>0</v>
      </c>
    </row>
    <row r="102" spans="1:15" ht="15.75" x14ac:dyDescent="0.25">
      <c r="A102" s="1"/>
      <c r="B102" s="1"/>
      <c r="C102" s="1"/>
      <c r="D102" s="1"/>
      <c r="E102" s="3" t="e">
        <f>(B102)/(B102+C102+D102)</f>
        <v>#DIV/0!</v>
      </c>
      <c r="F102" s="1"/>
      <c r="G102" s="1"/>
      <c r="H102" s="1">
        <f>F102-G102</f>
        <v>0</v>
      </c>
      <c r="I102" s="1"/>
      <c r="J102" s="1"/>
      <c r="K102" s="1"/>
      <c r="L102" s="1">
        <f>B102*10</f>
        <v>0</v>
      </c>
      <c r="M102" s="1">
        <f>D102*5</f>
        <v>0</v>
      </c>
      <c r="N102" s="1"/>
      <c r="O102" s="1">
        <f>SUM(I102:N102)</f>
        <v>0</v>
      </c>
    </row>
    <row r="103" spans="1:15" ht="15.75" x14ac:dyDescent="0.25">
      <c r="A103" s="1"/>
      <c r="B103" s="1"/>
      <c r="C103" s="1"/>
      <c r="D103" s="1"/>
      <c r="E103" s="3" t="e">
        <f>(B103)/(B103+C103+D103)</f>
        <v>#DIV/0!</v>
      </c>
      <c r="F103" s="1"/>
      <c r="G103" s="1"/>
      <c r="H103" s="1">
        <f>F103-G103</f>
        <v>0</v>
      </c>
      <c r="I103" s="1"/>
      <c r="J103" s="1"/>
      <c r="K103" s="1"/>
      <c r="L103" s="1">
        <f>B103*10</f>
        <v>0</v>
      </c>
      <c r="M103" s="1">
        <f>D103*5</f>
        <v>0</v>
      </c>
      <c r="N103" s="1"/>
      <c r="O103" s="1">
        <f>SUM(I103:N103)</f>
        <v>0</v>
      </c>
    </row>
    <row r="104" spans="1:15" ht="15.75" x14ac:dyDescent="0.25">
      <c r="A104" s="1"/>
      <c r="B104" s="1"/>
      <c r="C104" s="1"/>
      <c r="D104" s="1"/>
      <c r="E104" s="3" t="e">
        <f>(B104)/(B104+C104+D104)</f>
        <v>#DIV/0!</v>
      </c>
      <c r="F104" s="1"/>
      <c r="G104" s="1"/>
      <c r="H104" s="1">
        <f>F104-G104</f>
        <v>0</v>
      </c>
      <c r="I104" s="1"/>
      <c r="J104" s="1"/>
      <c r="K104" s="1"/>
      <c r="L104" s="1">
        <f>B104*10</f>
        <v>0</v>
      </c>
      <c r="M104" s="1">
        <f>D104*5</f>
        <v>0</v>
      </c>
      <c r="N104" s="1"/>
      <c r="O104" s="1">
        <f>SUM(I104:N104)</f>
        <v>0</v>
      </c>
    </row>
    <row r="105" spans="1:15" ht="15.75" x14ac:dyDescent="0.25">
      <c r="A105" s="1"/>
      <c r="B105" s="1"/>
      <c r="C105" s="1"/>
      <c r="D105" s="1"/>
      <c r="E105" s="3" t="e">
        <f>(B105)/(B105+C105+D105)</f>
        <v>#DIV/0!</v>
      </c>
      <c r="F105" s="1"/>
      <c r="G105" s="1"/>
      <c r="H105" s="1">
        <f>F105-G105</f>
        <v>0</v>
      </c>
      <c r="I105" s="1"/>
      <c r="J105" s="1"/>
      <c r="K105" s="1"/>
      <c r="L105" s="1">
        <f>B105*10</f>
        <v>0</v>
      </c>
      <c r="M105" s="1">
        <f>D105*5</f>
        <v>0</v>
      </c>
      <c r="N105" s="1"/>
      <c r="O105" s="1">
        <f>SUM(I105:N105)</f>
        <v>0</v>
      </c>
    </row>
    <row r="106" spans="1:15" ht="15.75" x14ac:dyDescent="0.25">
      <c r="A106" s="1"/>
      <c r="B106" s="1"/>
      <c r="C106" s="1"/>
      <c r="D106" s="1"/>
      <c r="E106" s="3" t="e">
        <f>(B106)/(B106+C106+D106)</f>
        <v>#DIV/0!</v>
      </c>
      <c r="F106" s="1"/>
      <c r="G106" s="1"/>
      <c r="H106" s="1">
        <f>F106-G106</f>
        <v>0</v>
      </c>
      <c r="I106" s="1"/>
      <c r="J106" s="1"/>
      <c r="K106" s="1"/>
      <c r="L106" s="1">
        <f>B106*10</f>
        <v>0</v>
      </c>
      <c r="M106" s="1">
        <f>D106*5</f>
        <v>0</v>
      </c>
      <c r="N106" s="1"/>
      <c r="O106" s="1">
        <f>SUM(I106:N106)</f>
        <v>0</v>
      </c>
    </row>
    <row r="107" spans="1:15" ht="15.75" x14ac:dyDescent="0.25">
      <c r="A107" s="1"/>
      <c r="B107" s="1"/>
      <c r="C107" s="1"/>
      <c r="D107" s="1"/>
      <c r="E107" s="3" t="e">
        <f>(B107)/(B107+C107+D107)</f>
        <v>#DIV/0!</v>
      </c>
      <c r="F107" s="1"/>
      <c r="G107" s="1"/>
      <c r="H107" s="1">
        <f>F107-G107</f>
        <v>0</v>
      </c>
      <c r="I107" s="1"/>
      <c r="J107" s="1"/>
      <c r="K107" s="1"/>
      <c r="L107" s="1">
        <f>B107*10</f>
        <v>0</v>
      </c>
      <c r="M107" s="1">
        <f>D107*5</f>
        <v>0</v>
      </c>
      <c r="N107" s="1"/>
      <c r="O107" s="1">
        <f>SUM(I107:N107)</f>
        <v>0</v>
      </c>
    </row>
    <row r="108" spans="1:15" ht="15.75" x14ac:dyDescent="0.25">
      <c r="A108" s="1"/>
      <c r="B108" s="1"/>
      <c r="C108" s="1"/>
      <c r="D108" s="1"/>
      <c r="E108" s="3" t="e">
        <f>(B108)/(B108+C108+D108)</f>
        <v>#DIV/0!</v>
      </c>
      <c r="F108" s="1"/>
      <c r="G108" s="1"/>
      <c r="H108" s="1">
        <f>F108-G108</f>
        <v>0</v>
      </c>
      <c r="I108" s="1"/>
      <c r="J108" s="1"/>
      <c r="K108" s="1"/>
      <c r="L108" s="1">
        <f>B108*10</f>
        <v>0</v>
      </c>
      <c r="M108" s="1">
        <f>D108*5</f>
        <v>0</v>
      </c>
      <c r="N108" s="1"/>
      <c r="O108" s="1">
        <f>SUM(I108:N108)</f>
        <v>0</v>
      </c>
    </row>
    <row r="109" spans="1:15" ht="15.75" x14ac:dyDescent="0.25">
      <c r="A109" s="1"/>
      <c r="B109" s="1"/>
      <c r="C109" s="1"/>
      <c r="D109" s="1"/>
      <c r="E109" s="3" t="e">
        <f>(B109)/(B109+C109+D109)</f>
        <v>#DIV/0!</v>
      </c>
      <c r="F109" s="1"/>
      <c r="G109" s="1"/>
      <c r="H109" s="1">
        <f>F109-G109</f>
        <v>0</v>
      </c>
      <c r="I109" s="1"/>
      <c r="J109" s="1"/>
      <c r="K109" s="1"/>
      <c r="L109" s="1">
        <f>B109*10</f>
        <v>0</v>
      </c>
      <c r="M109" s="1">
        <f>D109*5</f>
        <v>0</v>
      </c>
      <c r="N109" s="1"/>
      <c r="O109" s="1">
        <f>SUM(I109:N109)</f>
        <v>0</v>
      </c>
    </row>
    <row r="110" spans="1:15" ht="15.75" x14ac:dyDescent="0.25">
      <c r="A110" s="1"/>
      <c r="B110" s="1"/>
      <c r="C110" s="1"/>
      <c r="D110" s="1"/>
      <c r="E110" s="3" t="e">
        <f>(B110)/(B110+C110+D110)</f>
        <v>#DIV/0!</v>
      </c>
      <c r="F110" s="1"/>
      <c r="G110" s="1"/>
      <c r="H110" s="1">
        <f>F110-G110</f>
        <v>0</v>
      </c>
      <c r="I110" s="1"/>
      <c r="J110" s="1"/>
      <c r="K110" s="1"/>
      <c r="L110" s="1">
        <f>B110*10</f>
        <v>0</v>
      </c>
      <c r="M110" s="1">
        <f>D110*5</f>
        <v>0</v>
      </c>
      <c r="N110" s="1"/>
      <c r="O110" s="1">
        <f>SUM(I110:N110)</f>
        <v>0</v>
      </c>
    </row>
    <row r="111" spans="1:15" ht="15.75" x14ac:dyDescent="0.25">
      <c r="A111" s="1"/>
      <c r="B111" s="1"/>
      <c r="C111" s="1"/>
      <c r="D111" s="1"/>
      <c r="E111" s="3" t="e">
        <f>(B111)/(B111+C111+D111)</f>
        <v>#DIV/0!</v>
      </c>
      <c r="F111" s="1"/>
      <c r="G111" s="1"/>
      <c r="H111" s="1">
        <f>F111-G111</f>
        <v>0</v>
      </c>
      <c r="I111" s="1"/>
      <c r="J111" s="1"/>
      <c r="K111" s="1"/>
      <c r="L111" s="1">
        <f>B111*10</f>
        <v>0</v>
      </c>
      <c r="M111" s="1">
        <f>D111*5</f>
        <v>0</v>
      </c>
      <c r="N111" s="1"/>
      <c r="O111" s="1">
        <f>SUM(I111:N111)</f>
        <v>0</v>
      </c>
    </row>
    <row r="112" spans="1:15" ht="15.75" x14ac:dyDescent="0.25">
      <c r="A112" s="1"/>
      <c r="B112" s="1"/>
      <c r="C112" s="1"/>
      <c r="D112" s="1"/>
      <c r="E112" s="3" t="e">
        <f>(B112)/(B112+C112+D112)</f>
        <v>#DIV/0!</v>
      </c>
      <c r="F112" s="1"/>
      <c r="G112" s="1"/>
      <c r="H112" s="1">
        <f>F112-G112</f>
        <v>0</v>
      </c>
      <c r="I112" s="1"/>
      <c r="J112" s="1"/>
      <c r="K112" s="1"/>
      <c r="L112" s="1">
        <f>B112*10</f>
        <v>0</v>
      </c>
      <c r="M112" s="1">
        <f>D112*5</f>
        <v>0</v>
      </c>
      <c r="N112" s="1"/>
      <c r="O112" s="1">
        <f>SUM(I112:N112)</f>
        <v>0</v>
      </c>
    </row>
    <row r="113" spans="1:15" ht="15.75" x14ac:dyDescent="0.25">
      <c r="A113" s="1"/>
      <c r="B113" s="1"/>
      <c r="C113" s="1"/>
      <c r="D113" s="1"/>
      <c r="E113" s="3" t="e">
        <f>(B113)/(B113+C113+D113)</f>
        <v>#DIV/0!</v>
      </c>
      <c r="F113" s="1"/>
      <c r="G113" s="1"/>
      <c r="H113" s="1">
        <f>F113-G113</f>
        <v>0</v>
      </c>
      <c r="I113" s="1"/>
      <c r="J113" s="1"/>
      <c r="K113" s="1"/>
      <c r="L113" s="1">
        <f>B113*10</f>
        <v>0</v>
      </c>
      <c r="M113" s="1">
        <f>D113*5</f>
        <v>0</v>
      </c>
      <c r="N113" s="1"/>
      <c r="O113" s="1">
        <f>SUM(I113:N113)</f>
        <v>0</v>
      </c>
    </row>
    <row r="114" spans="1:15" ht="15.75" x14ac:dyDescent="0.25">
      <c r="A114" s="1"/>
      <c r="B114" s="1"/>
      <c r="C114" s="1"/>
      <c r="D114" s="1"/>
      <c r="E114" s="3" t="e">
        <f>(B114)/(B114+C114+D114)</f>
        <v>#DIV/0!</v>
      </c>
      <c r="F114" s="1"/>
      <c r="G114" s="1"/>
      <c r="H114" s="1">
        <f>F114-G114</f>
        <v>0</v>
      </c>
      <c r="I114" s="1"/>
      <c r="J114" s="1"/>
      <c r="K114" s="1"/>
      <c r="L114" s="1">
        <f>B114*10</f>
        <v>0</v>
      </c>
      <c r="M114" s="1">
        <f>D114*5</f>
        <v>0</v>
      </c>
      <c r="N114" s="1"/>
      <c r="O114" s="1">
        <f>SUM(I114:N114)</f>
        <v>0</v>
      </c>
    </row>
    <row r="115" spans="1:15" ht="15.75" x14ac:dyDescent="0.25">
      <c r="A115" s="1"/>
      <c r="B115" s="1"/>
      <c r="C115" s="1"/>
      <c r="D115" s="1"/>
      <c r="E115" s="3" t="e">
        <f>(B115)/(B115+C115+D115)</f>
        <v>#DIV/0!</v>
      </c>
      <c r="F115" s="1"/>
      <c r="G115" s="1"/>
      <c r="H115" s="1">
        <f>F115-G115</f>
        <v>0</v>
      </c>
      <c r="I115" s="1"/>
      <c r="J115" s="1"/>
      <c r="K115" s="1"/>
      <c r="L115" s="1">
        <f>B115*10</f>
        <v>0</v>
      </c>
      <c r="M115" s="1">
        <f>D115*5</f>
        <v>0</v>
      </c>
      <c r="N115" s="1"/>
      <c r="O115" s="1">
        <f>SUM(I115:N115)</f>
        <v>0</v>
      </c>
    </row>
    <row r="116" spans="1:15" ht="15.75" x14ac:dyDescent="0.25">
      <c r="A116" s="1"/>
      <c r="B116" s="1"/>
      <c r="C116" s="1"/>
      <c r="D116" s="1"/>
      <c r="E116" s="3" t="e">
        <f>(B116)/(B116+C116+D116)</f>
        <v>#DIV/0!</v>
      </c>
      <c r="F116" s="1"/>
      <c r="G116" s="1"/>
      <c r="H116" s="1">
        <f>F116-G116</f>
        <v>0</v>
      </c>
      <c r="I116" s="1"/>
      <c r="J116" s="1"/>
      <c r="K116" s="1"/>
      <c r="L116" s="1">
        <f>B116*10</f>
        <v>0</v>
      </c>
      <c r="M116" s="1">
        <f>D116*5</f>
        <v>0</v>
      </c>
      <c r="N116" s="1"/>
      <c r="O116" s="1">
        <f>SUM(I116:N116)</f>
        <v>0</v>
      </c>
    </row>
    <row r="117" spans="1:15" ht="15.75" x14ac:dyDescent="0.25">
      <c r="A117" s="1"/>
      <c r="B117" s="1"/>
      <c r="C117" s="1"/>
      <c r="D117" s="1"/>
      <c r="E117" s="3" t="e">
        <f>(B117)/(B117+C117+D117)</f>
        <v>#DIV/0!</v>
      </c>
      <c r="F117" s="1"/>
      <c r="G117" s="1"/>
      <c r="H117" s="1">
        <f>F117-G117</f>
        <v>0</v>
      </c>
      <c r="I117" s="1"/>
      <c r="J117" s="1"/>
      <c r="K117" s="1"/>
      <c r="L117" s="1">
        <f>B117*10</f>
        <v>0</v>
      </c>
      <c r="M117" s="1">
        <f>D117*5</f>
        <v>0</v>
      </c>
      <c r="N117" s="1"/>
      <c r="O117" s="1">
        <f>SUM(I117:N117)</f>
        <v>0</v>
      </c>
    </row>
    <row r="118" spans="1:15" ht="15.75" x14ac:dyDescent="0.25">
      <c r="A118" s="1"/>
      <c r="B118" s="1"/>
      <c r="C118" s="1"/>
      <c r="D118" s="1"/>
      <c r="E118" s="3" t="e">
        <f>(B118)/(B118+C118+D118)</f>
        <v>#DIV/0!</v>
      </c>
      <c r="F118" s="1"/>
      <c r="G118" s="1"/>
      <c r="H118" s="1">
        <f>F118-G118</f>
        <v>0</v>
      </c>
      <c r="I118" s="1"/>
      <c r="J118" s="1"/>
      <c r="K118" s="1"/>
      <c r="L118" s="1">
        <f>B118*10</f>
        <v>0</v>
      </c>
      <c r="M118" s="1">
        <f>D118*5</f>
        <v>0</v>
      </c>
      <c r="N118" s="1"/>
      <c r="O118" s="1">
        <f>SUM(I118:N118)</f>
        <v>0</v>
      </c>
    </row>
    <row r="119" spans="1:15" ht="15.75" x14ac:dyDescent="0.25">
      <c r="A119" s="1"/>
      <c r="B119" s="1"/>
      <c r="C119" s="1"/>
      <c r="D119" s="1"/>
      <c r="E119" s="3" t="e">
        <f>(B119)/(B119+C119+D119)</f>
        <v>#DIV/0!</v>
      </c>
      <c r="F119" s="1"/>
      <c r="G119" s="1"/>
      <c r="H119" s="1">
        <f>F119-G119</f>
        <v>0</v>
      </c>
      <c r="I119" s="1"/>
      <c r="J119" s="1"/>
      <c r="K119" s="1"/>
      <c r="L119" s="1">
        <f>B119*10</f>
        <v>0</v>
      </c>
      <c r="M119" s="1">
        <f>D119*5</f>
        <v>0</v>
      </c>
      <c r="N119" s="1"/>
      <c r="O119" s="1">
        <f>SUM(I119:N119)</f>
        <v>0</v>
      </c>
    </row>
    <row r="120" spans="1:15" ht="15.75" x14ac:dyDescent="0.25">
      <c r="A120" s="1"/>
      <c r="B120" s="1"/>
      <c r="C120" s="1"/>
      <c r="D120" s="1"/>
      <c r="E120" s="3" t="e">
        <f>(B120)/(B120+C120+D120)</f>
        <v>#DIV/0!</v>
      </c>
      <c r="F120" s="1"/>
      <c r="G120" s="1"/>
      <c r="H120" s="1">
        <f>F120-G120</f>
        <v>0</v>
      </c>
      <c r="I120" s="1"/>
      <c r="J120" s="1"/>
      <c r="K120" s="1"/>
      <c r="L120" s="1">
        <f>B120*10</f>
        <v>0</v>
      </c>
      <c r="M120" s="1">
        <f>D120*5</f>
        <v>0</v>
      </c>
      <c r="N120" s="1"/>
      <c r="O120" s="1">
        <f>SUM(I120:N120)</f>
        <v>0</v>
      </c>
    </row>
    <row r="121" spans="1:15" ht="15.75" x14ac:dyDescent="0.25">
      <c r="A121" s="1"/>
      <c r="B121" s="1"/>
      <c r="C121" s="1"/>
      <c r="D121" s="1"/>
      <c r="E121" s="3" t="e">
        <f>(B121)/(B121+C121+D121)</f>
        <v>#DIV/0!</v>
      </c>
      <c r="F121" s="1"/>
      <c r="G121" s="1"/>
      <c r="H121" s="1">
        <f>F121-G121</f>
        <v>0</v>
      </c>
      <c r="I121" s="1"/>
      <c r="J121" s="1"/>
      <c r="K121" s="1"/>
      <c r="L121" s="1">
        <f>B121*10</f>
        <v>0</v>
      </c>
      <c r="M121" s="1">
        <f>D121*5</f>
        <v>0</v>
      </c>
      <c r="N121" s="1"/>
      <c r="O121" s="1">
        <f>SUM(I121:N121)</f>
        <v>0</v>
      </c>
    </row>
    <row r="122" spans="1:15" ht="15.75" x14ac:dyDescent="0.25">
      <c r="A122" s="1"/>
      <c r="B122" s="1"/>
      <c r="C122" s="1"/>
      <c r="D122" s="1"/>
      <c r="E122" s="3" t="e">
        <f>(B122)/(B122+C122+D122)</f>
        <v>#DIV/0!</v>
      </c>
      <c r="F122" s="1"/>
      <c r="G122" s="1"/>
      <c r="H122" s="1">
        <f>F122-G122</f>
        <v>0</v>
      </c>
      <c r="I122" s="1"/>
      <c r="J122" s="1"/>
      <c r="K122" s="1"/>
      <c r="L122" s="1">
        <f>B122*10</f>
        <v>0</v>
      </c>
      <c r="M122" s="1">
        <f>D122*5</f>
        <v>0</v>
      </c>
      <c r="N122" s="1"/>
      <c r="O122" s="1">
        <f>SUM(I122:N122)</f>
        <v>0</v>
      </c>
    </row>
    <row r="123" spans="1:15" ht="15.75" x14ac:dyDescent="0.25">
      <c r="A123" s="1"/>
      <c r="B123" s="1"/>
      <c r="C123" s="1"/>
      <c r="D123" s="1"/>
      <c r="E123" s="3" t="e">
        <f>(B123)/(B123+C123+D123)</f>
        <v>#DIV/0!</v>
      </c>
      <c r="F123" s="1"/>
      <c r="G123" s="1"/>
      <c r="H123" s="1">
        <f>F123-G123</f>
        <v>0</v>
      </c>
      <c r="I123" s="1"/>
      <c r="J123" s="1"/>
      <c r="K123" s="1"/>
      <c r="L123" s="1">
        <f>B123*10</f>
        <v>0</v>
      </c>
      <c r="M123" s="1">
        <f>D123*5</f>
        <v>0</v>
      </c>
      <c r="N123" s="1"/>
      <c r="O123" s="1">
        <f>SUM(I123:N123)</f>
        <v>0</v>
      </c>
    </row>
    <row r="124" spans="1:15" ht="15.75" x14ac:dyDescent="0.25">
      <c r="A124" s="1"/>
      <c r="B124" s="1"/>
      <c r="C124" s="1"/>
      <c r="D124" s="1"/>
      <c r="E124" s="3" t="e">
        <f>(B124)/(B124+C124+D124)</f>
        <v>#DIV/0!</v>
      </c>
      <c r="F124" s="1"/>
      <c r="G124" s="1"/>
      <c r="H124" s="1">
        <f>F124-G124</f>
        <v>0</v>
      </c>
      <c r="I124" s="1"/>
      <c r="J124" s="1"/>
      <c r="K124" s="1"/>
      <c r="L124" s="1">
        <f>B124*10</f>
        <v>0</v>
      </c>
      <c r="M124" s="1">
        <f>D124*5</f>
        <v>0</v>
      </c>
      <c r="N124" s="1"/>
      <c r="O124" s="1">
        <f>SUM(I124:N124)</f>
        <v>0</v>
      </c>
    </row>
    <row r="125" spans="1:15" ht="15.75" x14ac:dyDescent="0.25">
      <c r="A125" s="1"/>
      <c r="B125" s="1"/>
      <c r="C125" s="1"/>
      <c r="D125" s="1"/>
      <c r="E125" s="3" t="e">
        <f>(B125)/(B125+C125+D125)</f>
        <v>#DIV/0!</v>
      </c>
      <c r="F125" s="1"/>
      <c r="G125" s="1"/>
      <c r="H125" s="1">
        <f>F125-G125</f>
        <v>0</v>
      </c>
      <c r="I125" s="1"/>
      <c r="J125" s="1"/>
      <c r="K125" s="1"/>
      <c r="L125" s="1">
        <f>B125*10</f>
        <v>0</v>
      </c>
      <c r="M125" s="1">
        <f>D125*5</f>
        <v>0</v>
      </c>
      <c r="N125" s="1"/>
      <c r="O125" s="1">
        <f>SUM(I125:N125)</f>
        <v>0</v>
      </c>
    </row>
    <row r="126" spans="1:15" ht="15.75" x14ac:dyDescent="0.25">
      <c r="A126" s="1"/>
      <c r="B126" s="1"/>
      <c r="C126" s="1"/>
      <c r="D126" s="1"/>
      <c r="E126" s="3" t="e">
        <f>(B126)/(B126+C126+D126)</f>
        <v>#DIV/0!</v>
      </c>
      <c r="F126" s="1"/>
      <c r="G126" s="1"/>
      <c r="H126" s="1">
        <f>F126-G126</f>
        <v>0</v>
      </c>
      <c r="I126" s="1"/>
      <c r="J126" s="1"/>
      <c r="K126" s="1"/>
      <c r="L126" s="1">
        <f>B126*10</f>
        <v>0</v>
      </c>
      <c r="M126" s="1">
        <f>D126*5</f>
        <v>0</v>
      </c>
      <c r="N126" s="1"/>
      <c r="O126" s="1">
        <f>SUM(I126:N126)</f>
        <v>0</v>
      </c>
    </row>
    <row r="127" spans="1:15" ht="15.75" x14ac:dyDescent="0.25">
      <c r="A127" s="1"/>
      <c r="B127" s="1"/>
      <c r="C127" s="1"/>
      <c r="D127" s="1"/>
      <c r="E127" s="3" t="e">
        <f>(B127)/(B127+C127+D127)</f>
        <v>#DIV/0!</v>
      </c>
      <c r="F127" s="1"/>
      <c r="G127" s="1"/>
      <c r="H127" s="1">
        <f>F127-G127</f>
        <v>0</v>
      </c>
      <c r="I127" s="1"/>
      <c r="J127" s="1"/>
      <c r="K127" s="1"/>
      <c r="L127" s="1">
        <f>B127*10</f>
        <v>0</v>
      </c>
      <c r="M127" s="1">
        <f>D127*5</f>
        <v>0</v>
      </c>
      <c r="N127" s="1"/>
      <c r="O127" s="1">
        <f>SUM(I127:N127)</f>
        <v>0</v>
      </c>
    </row>
    <row r="128" spans="1:15" ht="15.75" x14ac:dyDescent="0.25">
      <c r="A128" s="1"/>
      <c r="B128" s="1"/>
      <c r="C128" s="1"/>
      <c r="D128" s="1"/>
      <c r="E128" s="3" t="e">
        <f>(B128)/(B128+C128+D128)</f>
        <v>#DIV/0!</v>
      </c>
      <c r="F128" s="1"/>
      <c r="G128" s="1"/>
      <c r="H128" s="1">
        <f>F128-G128</f>
        <v>0</v>
      </c>
      <c r="I128" s="1"/>
      <c r="J128" s="1"/>
      <c r="K128" s="1"/>
      <c r="L128" s="1">
        <f>B128*10</f>
        <v>0</v>
      </c>
      <c r="M128" s="1">
        <f>D128*5</f>
        <v>0</v>
      </c>
      <c r="N128" s="1"/>
      <c r="O128" s="1">
        <f>SUM(I128:N128)</f>
        <v>0</v>
      </c>
    </row>
    <row r="129" spans="1:15" ht="15.75" x14ac:dyDescent="0.25">
      <c r="A129" s="1"/>
      <c r="B129" s="1"/>
      <c r="C129" s="1"/>
      <c r="D129" s="1"/>
      <c r="E129" s="3" t="e">
        <f>(B129)/(B129+C129+D129)</f>
        <v>#DIV/0!</v>
      </c>
      <c r="F129" s="1"/>
      <c r="G129" s="1"/>
      <c r="H129" s="1">
        <f>F129-G129</f>
        <v>0</v>
      </c>
      <c r="I129" s="1"/>
      <c r="J129" s="1"/>
      <c r="K129" s="1"/>
      <c r="L129" s="1">
        <f>B129*10</f>
        <v>0</v>
      </c>
      <c r="M129" s="1">
        <f>D129*5</f>
        <v>0</v>
      </c>
      <c r="N129" s="1"/>
      <c r="O129" s="1">
        <f>SUM(I129:N129)</f>
        <v>0</v>
      </c>
    </row>
    <row r="130" spans="1:15" ht="15.75" x14ac:dyDescent="0.25">
      <c r="A130" s="1"/>
      <c r="B130" s="1"/>
      <c r="C130" s="1"/>
      <c r="D130" s="1"/>
      <c r="E130" s="3" t="e">
        <f>(B130)/(B130+C130+D130)</f>
        <v>#DIV/0!</v>
      </c>
      <c r="F130" s="1"/>
      <c r="G130" s="1"/>
      <c r="H130" s="1">
        <f>F130-G130</f>
        <v>0</v>
      </c>
      <c r="I130" s="1"/>
      <c r="J130" s="1"/>
      <c r="K130" s="1"/>
      <c r="L130" s="1">
        <f>B130*10</f>
        <v>0</v>
      </c>
      <c r="M130" s="1">
        <f>D130*5</f>
        <v>0</v>
      </c>
      <c r="N130" s="1"/>
      <c r="O130" s="1">
        <f>SUM(I130:N130)</f>
        <v>0</v>
      </c>
    </row>
    <row r="131" spans="1:15" ht="15.75" x14ac:dyDescent="0.25">
      <c r="A131" s="1"/>
      <c r="B131" s="1"/>
      <c r="C131" s="1"/>
      <c r="D131" s="1"/>
      <c r="E131" s="3" t="e">
        <f>(B131)/(B131+C131+D131)</f>
        <v>#DIV/0!</v>
      </c>
      <c r="F131" s="1"/>
      <c r="G131" s="1"/>
      <c r="H131" s="1">
        <f>F131-G131</f>
        <v>0</v>
      </c>
      <c r="I131" s="1"/>
      <c r="J131" s="1"/>
      <c r="K131" s="1"/>
      <c r="L131" s="1">
        <f>B131*10</f>
        <v>0</v>
      </c>
      <c r="M131" s="1">
        <f>D131*5</f>
        <v>0</v>
      </c>
      <c r="N131" s="1"/>
      <c r="O131" s="1">
        <f>SUM(I131:N131)</f>
        <v>0</v>
      </c>
    </row>
    <row r="132" spans="1:15" ht="15.75" x14ac:dyDescent="0.25">
      <c r="A132" s="1"/>
      <c r="B132" s="1"/>
      <c r="C132" s="1"/>
      <c r="D132" s="1"/>
      <c r="E132" s="3" t="e">
        <f>(B132)/(B132+C132+D132)</f>
        <v>#DIV/0!</v>
      </c>
      <c r="F132" s="1"/>
      <c r="G132" s="1"/>
      <c r="H132" s="1">
        <f>F132-G132</f>
        <v>0</v>
      </c>
      <c r="I132" s="1"/>
      <c r="J132" s="1"/>
      <c r="K132" s="1"/>
      <c r="L132" s="1">
        <f>B132*10</f>
        <v>0</v>
      </c>
      <c r="M132" s="1">
        <f>D132*5</f>
        <v>0</v>
      </c>
      <c r="N132" s="1"/>
      <c r="O132" s="1">
        <f>SUM(I132:N132)</f>
        <v>0</v>
      </c>
    </row>
    <row r="133" spans="1:15" ht="15.75" x14ac:dyDescent="0.25">
      <c r="A133" s="1"/>
      <c r="B133" s="1"/>
      <c r="C133" s="1"/>
      <c r="D133" s="1"/>
      <c r="E133" s="3" t="e">
        <f>(B133)/(B133+C133+D133)</f>
        <v>#DIV/0!</v>
      </c>
      <c r="F133" s="1"/>
      <c r="G133" s="1"/>
      <c r="H133" s="1">
        <f>F133-G133</f>
        <v>0</v>
      </c>
      <c r="I133" s="1"/>
      <c r="J133" s="1"/>
      <c r="K133" s="1"/>
      <c r="L133" s="1">
        <f>B133*10</f>
        <v>0</v>
      </c>
      <c r="M133" s="1">
        <f>D133*5</f>
        <v>0</v>
      </c>
      <c r="N133" s="1"/>
      <c r="O133" s="1">
        <f>SUM(I133:N133)</f>
        <v>0</v>
      </c>
    </row>
    <row r="134" spans="1:15" ht="15.75" x14ac:dyDescent="0.25">
      <c r="A134" s="1"/>
      <c r="B134" s="1"/>
      <c r="C134" s="1"/>
      <c r="D134" s="1"/>
      <c r="E134" s="3" t="e">
        <f>(B134)/(B134+C134+D134)</f>
        <v>#DIV/0!</v>
      </c>
      <c r="F134" s="1"/>
      <c r="G134" s="1"/>
      <c r="H134" s="1">
        <f>F134-G134</f>
        <v>0</v>
      </c>
      <c r="I134" s="1"/>
      <c r="J134" s="1"/>
      <c r="K134" s="1"/>
      <c r="L134" s="1">
        <f>B134*10</f>
        <v>0</v>
      </c>
      <c r="M134" s="1">
        <f>D134*5</f>
        <v>0</v>
      </c>
      <c r="N134" s="1"/>
      <c r="O134" s="1">
        <f>SUM(I134:N134)</f>
        <v>0</v>
      </c>
    </row>
    <row r="135" spans="1:15" ht="15.75" x14ac:dyDescent="0.25">
      <c r="A135" s="1"/>
      <c r="B135" s="1"/>
      <c r="C135" s="1"/>
      <c r="D135" s="1"/>
      <c r="E135" s="3" t="e">
        <f>(B135)/(B135+C135+D135)</f>
        <v>#DIV/0!</v>
      </c>
      <c r="F135" s="1"/>
      <c r="G135" s="1"/>
      <c r="H135" s="1">
        <f>F135-G135</f>
        <v>0</v>
      </c>
      <c r="I135" s="1"/>
      <c r="J135" s="1"/>
      <c r="K135" s="1"/>
      <c r="L135" s="1">
        <f>B135*10</f>
        <v>0</v>
      </c>
      <c r="M135" s="1">
        <f>D135*5</f>
        <v>0</v>
      </c>
      <c r="N135" s="1"/>
      <c r="O135" s="1">
        <f>SUM(I135:N135)</f>
        <v>0</v>
      </c>
    </row>
    <row r="136" spans="1:15" ht="15.75" x14ac:dyDescent="0.25">
      <c r="A136" s="1"/>
      <c r="B136" s="1"/>
      <c r="C136" s="1"/>
      <c r="D136" s="1"/>
      <c r="E136" s="3" t="e">
        <f>(B136)/(B136+C136+D136)</f>
        <v>#DIV/0!</v>
      </c>
      <c r="F136" s="1"/>
      <c r="G136" s="1"/>
      <c r="H136" s="1">
        <f>F136-G136</f>
        <v>0</v>
      </c>
      <c r="I136" s="1"/>
      <c r="J136" s="1"/>
      <c r="K136" s="1"/>
      <c r="L136" s="1">
        <f>B136*10</f>
        <v>0</v>
      </c>
      <c r="M136" s="1">
        <f>D136*5</f>
        <v>0</v>
      </c>
      <c r="N136" s="1"/>
      <c r="O136" s="1">
        <f>SUM(I136:N136)</f>
        <v>0</v>
      </c>
    </row>
    <row r="137" spans="1:15" ht="15.75" x14ac:dyDescent="0.25">
      <c r="A137" s="1"/>
      <c r="B137" s="1"/>
      <c r="C137" s="1"/>
      <c r="D137" s="1"/>
      <c r="E137" s="3" t="e">
        <f>(B137)/(B137+C137+D137)</f>
        <v>#DIV/0!</v>
      </c>
      <c r="F137" s="1"/>
      <c r="G137" s="1"/>
      <c r="H137" s="1">
        <f>F137-G137</f>
        <v>0</v>
      </c>
      <c r="I137" s="1"/>
      <c r="J137" s="1"/>
      <c r="K137" s="1"/>
      <c r="L137" s="1">
        <f>B137*10</f>
        <v>0</v>
      </c>
      <c r="M137" s="1">
        <f>D137*5</f>
        <v>0</v>
      </c>
      <c r="N137" s="1"/>
      <c r="O137" s="1">
        <f>SUM(I137:N137)</f>
        <v>0</v>
      </c>
    </row>
    <row r="138" spans="1:15" ht="15.75" x14ac:dyDescent="0.25">
      <c r="A138" s="1"/>
      <c r="B138" s="1"/>
      <c r="C138" s="1"/>
      <c r="D138" s="1"/>
      <c r="E138" s="3" t="e">
        <f>(B138)/(B138+C138+D138)</f>
        <v>#DIV/0!</v>
      </c>
      <c r="F138" s="1"/>
      <c r="G138" s="1"/>
      <c r="H138" s="1">
        <f>F138-G138</f>
        <v>0</v>
      </c>
      <c r="I138" s="1"/>
      <c r="J138" s="1"/>
      <c r="K138" s="1"/>
      <c r="L138" s="1">
        <f>B138*10</f>
        <v>0</v>
      </c>
      <c r="M138" s="1">
        <f>D138*5</f>
        <v>0</v>
      </c>
      <c r="N138" s="1"/>
      <c r="O138" s="1">
        <f>SUM(I138:N138)</f>
        <v>0</v>
      </c>
    </row>
    <row r="139" spans="1:15" ht="15.75" x14ac:dyDescent="0.25">
      <c r="A139" s="1"/>
      <c r="B139" s="1"/>
      <c r="C139" s="1"/>
      <c r="D139" s="1"/>
      <c r="E139" s="3" t="e">
        <f>(B139)/(B139+C139+D139)</f>
        <v>#DIV/0!</v>
      </c>
      <c r="F139" s="1"/>
      <c r="G139" s="1"/>
      <c r="H139" s="1">
        <f>F139-G139</f>
        <v>0</v>
      </c>
      <c r="I139" s="1"/>
      <c r="J139" s="1"/>
      <c r="K139" s="1"/>
      <c r="L139" s="1">
        <f>B139*10</f>
        <v>0</v>
      </c>
      <c r="M139" s="1">
        <f>D139*5</f>
        <v>0</v>
      </c>
      <c r="N139" s="1"/>
      <c r="O139" s="1">
        <f>SUM(I139:N139)</f>
        <v>0</v>
      </c>
    </row>
    <row r="140" spans="1:15" ht="15.75" x14ac:dyDescent="0.25">
      <c r="A140" s="1"/>
      <c r="B140" s="1"/>
      <c r="C140" s="1"/>
      <c r="D140" s="1"/>
      <c r="E140" s="3" t="e">
        <f>(B140)/(B140+C140+D140)</f>
        <v>#DIV/0!</v>
      </c>
      <c r="F140" s="1"/>
      <c r="G140" s="1"/>
      <c r="H140" s="1">
        <f>F140-G140</f>
        <v>0</v>
      </c>
      <c r="I140" s="1"/>
      <c r="J140" s="1"/>
      <c r="K140" s="1"/>
      <c r="L140" s="1">
        <f>B140*10</f>
        <v>0</v>
      </c>
      <c r="M140" s="1">
        <f>D140*5</f>
        <v>0</v>
      </c>
      <c r="N140" s="1"/>
      <c r="O140" s="1">
        <f>SUM(I140:N140)</f>
        <v>0</v>
      </c>
    </row>
    <row r="141" spans="1:15" ht="15.75" x14ac:dyDescent="0.25">
      <c r="A141" s="1"/>
      <c r="B141" s="1"/>
      <c r="C141" s="1"/>
      <c r="D141" s="1"/>
      <c r="E141" s="3" t="e">
        <f>(B141)/(B141+C141+D141)</f>
        <v>#DIV/0!</v>
      </c>
      <c r="F141" s="1"/>
      <c r="G141" s="1"/>
      <c r="H141" s="1">
        <f>F141-G141</f>
        <v>0</v>
      </c>
      <c r="I141" s="1"/>
      <c r="J141" s="1"/>
      <c r="K141" s="1"/>
      <c r="L141" s="1">
        <f>B141*10</f>
        <v>0</v>
      </c>
      <c r="M141" s="1">
        <f>D141*5</f>
        <v>0</v>
      </c>
      <c r="N141" s="1"/>
      <c r="O141" s="1">
        <f>SUM(I141:N141)</f>
        <v>0</v>
      </c>
    </row>
    <row r="142" spans="1:15" ht="15.75" x14ac:dyDescent="0.25">
      <c r="A142" s="1"/>
      <c r="B142" s="1"/>
      <c r="C142" s="1"/>
      <c r="D142" s="1"/>
      <c r="E142" s="3" t="e">
        <f>(B142)/(B142+C142+D142)</f>
        <v>#DIV/0!</v>
      </c>
      <c r="F142" s="1"/>
      <c r="G142" s="1"/>
      <c r="H142" s="1">
        <f>F142-G142</f>
        <v>0</v>
      </c>
      <c r="I142" s="1"/>
      <c r="J142" s="1"/>
      <c r="K142" s="1"/>
      <c r="L142" s="1">
        <f>B142*10</f>
        <v>0</v>
      </c>
      <c r="M142" s="1">
        <f>D142*5</f>
        <v>0</v>
      </c>
      <c r="N142" s="1"/>
      <c r="O142" s="1">
        <f>SUM(I142:N142)</f>
        <v>0</v>
      </c>
    </row>
    <row r="143" spans="1:15" ht="15.75" x14ac:dyDescent="0.25">
      <c r="A143" s="1"/>
      <c r="B143" s="1"/>
      <c r="C143" s="1"/>
      <c r="D143" s="1"/>
      <c r="E143" s="3" t="e">
        <f>(B143)/(B143+C143+D143)</f>
        <v>#DIV/0!</v>
      </c>
      <c r="F143" s="1"/>
      <c r="G143" s="1"/>
      <c r="H143" s="1">
        <f>F143-G143</f>
        <v>0</v>
      </c>
      <c r="I143" s="1"/>
      <c r="J143" s="1"/>
      <c r="K143" s="1"/>
      <c r="L143" s="1">
        <f>B143*10</f>
        <v>0</v>
      </c>
      <c r="M143" s="1">
        <f>D143*5</f>
        <v>0</v>
      </c>
      <c r="N143" s="1"/>
      <c r="O143" s="1">
        <f>SUM(I143:N143)</f>
        <v>0</v>
      </c>
    </row>
    <row r="144" spans="1:15" ht="15.75" x14ac:dyDescent="0.25">
      <c r="A144" s="1"/>
      <c r="B144" s="1"/>
      <c r="C144" s="1"/>
      <c r="D144" s="1"/>
      <c r="E144" s="3" t="e">
        <f>(B144)/(B144+C144+D144)</f>
        <v>#DIV/0!</v>
      </c>
      <c r="F144" s="1"/>
      <c r="G144" s="1"/>
      <c r="H144" s="1">
        <f>F144-G144</f>
        <v>0</v>
      </c>
      <c r="I144" s="1"/>
      <c r="J144" s="1"/>
      <c r="K144" s="1"/>
      <c r="L144" s="1">
        <f>B144*10</f>
        <v>0</v>
      </c>
      <c r="M144" s="1">
        <f>D144*5</f>
        <v>0</v>
      </c>
      <c r="N144" s="1"/>
      <c r="O144" s="1">
        <f>SUM(I144:N144)</f>
        <v>0</v>
      </c>
    </row>
    <row r="145" spans="1:15" ht="15.75" x14ac:dyDescent="0.25">
      <c r="A145" s="1"/>
      <c r="B145" s="1"/>
      <c r="C145" s="1"/>
      <c r="D145" s="1"/>
      <c r="E145" s="3" t="e">
        <f>(B145)/(B145+C145+D145)</f>
        <v>#DIV/0!</v>
      </c>
      <c r="F145" s="1"/>
      <c r="G145" s="1"/>
      <c r="H145" s="1">
        <f>F145-G145</f>
        <v>0</v>
      </c>
      <c r="I145" s="1"/>
      <c r="J145" s="1"/>
      <c r="K145" s="1"/>
      <c r="L145" s="1">
        <f>B145*10</f>
        <v>0</v>
      </c>
      <c r="M145" s="1">
        <f>D145*5</f>
        <v>0</v>
      </c>
      <c r="N145" s="1"/>
      <c r="O145" s="1">
        <f>SUM(I145:N145)</f>
        <v>0</v>
      </c>
    </row>
    <row r="146" spans="1:15" ht="15.75" x14ac:dyDescent="0.25">
      <c r="A146" s="1"/>
      <c r="B146" s="1"/>
      <c r="C146" s="1"/>
      <c r="D146" s="1"/>
      <c r="E146" s="3" t="e">
        <f>(B146)/(B146+C146+D146)</f>
        <v>#DIV/0!</v>
      </c>
      <c r="F146" s="1"/>
      <c r="G146" s="1"/>
      <c r="H146" s="1">
        <f>F146-G146</f>
        <v>0</v>
      </c>
      <c r="I146" s="1"/>
      <c r="J146" s="1"/>
      <c r="K146" s="1"/>
      <c r="L146" s="1">
        <f>B146*10</f>
        <v>0</v>
      </c>
      <c r="M146" s="1">
        <f>D146*5</f>
        <v>0</v>
      </c>
      <c r="N146" s="1"/>
      <c r="O146" s="1">
        <f>SUM(I146:N146)</f>
        <v>0</v>
      </c>
    </row>
    <row r="147" spans="1:15" ht="15.75" x14ac:dyDescent="0.25">
      <c r="A147" s="1"/>
      <c r="B147" s="1"/>
      <c r="C147" s="1"/>
      <c r="D147" s="1"/>
      <c r="E147" s="3" t="e">
        <f>(B147)/(B147+C147+D147)</f>
        <v>#DIV/0!</v>
      </c>
      <c r="F147" s="1"/>
      <c r="G147" s="1"/>
      <c r="H147" s="1">
        <f>F147-G147</f>
        <v>0</v>
      </c>
      <c r="I147" s="1"/>
      <c r="J147" s="1"/>
      <c r="K147" s="1"/>
      <c r="L147" s="1">
        <f>B147*10</f>
        <v>0</v>
      </c>
      <c r="M147" s="1">
        <f>D147*5</f>
        <v>0</v>
      </c>
      <c r="N147" s="1"/>
      <c r="O147" s="1">
        <f>SUM(I147:N147)</f>
        <v>0</v>
      </c>
    </row>
    <row r="148" spans="1:15" ht="15.75" x14ac:dyDescent="0.25">
      <c r="A148" s="1"/>
      <c r="B148" s="1"/>
      <c r="C148" s="1"/>
      <c r="D148" s="1"/>
      <c r="E148" s="3" t="e">
        <f>(B148)/(B148+C148+D148)</f>
        <v>#DIV/0!</v>
      </c>
      <c r="F148" s="1"/>
      <c r="G148" s="1"/>
      <c r="H148" s="1">
        <f>F148-G148</f>
        <v>0</v>
      </c>
      <c r="I148" s="1"/>
      <c r="J148" s="1"/>
      <c r="K148" s="1"/>
      <c r="L148" s="1">
        <f>B148*10</f>
        <v>0</v>
      </c>
      <c r="M148" s="1">
        <f>D148*5</f>
        <v>0</v>
      </c>
      <c r="N148" s="1"/>
      <c r="O148" s="1">
        <f>SUM(I148:N148)</f>
        <v>0</v>
      </c>
    </row>
    <row r="149" spans="1:15" ht="15.75" x14ac:dyDescent="0.25">
      <c r="A149" s="1"/>
      <c r="B149" s="1"/>
      <c r="C149" s="1"/>
      <c r="D149" s="1"/>
      <c r="E149" s="3" t="e">
        <f>(B149)/(B149+C149+D149)</f>
        <v>#DIV/0!</v>
      </c>
      <c r="F149" s="1"/>
      <c r="G149" s="1"/>
      <c r="H149" s="1">
        <f>F149-G149</f>
        <v>0</v>
      </c>
      <c r="I149" s="1"/>
      <c r="J149" s="1"/>
      <c r="K149" s="1"/>
      <c r="L149" s="1">
        <f>B149*10</f>
        <v>0</v>
      </c>
      <c r="M149" s="1">
        <f>D149*5</f>
        <v>0</v>
      </c>
      <c r="N149" s="1"/>
      <c r="O149" s="1">
        <f>SUM(I149:N149)</f>
        <v>0</v>
      </c>
    </row>
    <row r="150" spans="1:15" ht="15.75" x14ac:dyDescent="0.25">
      <c r="A150" s="1"/>
      <c r="B150" s="1"/>
      <c r="C150" s="1"/>
      <c r="D150" s="1"/>
      <c r="E150" s="3" t="e">
        <f>(B150)/(B150+C150+D150)</f>
        <v>#DIV/0!</v>
      </c>
      <c r="F150" s="1"/>
      <c r="G150" s="1"/>
      <c r="H150" s="1">
        <f>F150-G150</f>
        <v>0</v>
      </c>
      <c r="I150" s="1"/>
      <c r="J150" s="1"/>
      <c r="K150" s="1"/>
      <c r="L150" s="1">
        <f>B150*10</f>
        <v>0</v>
      </c>
      <c r="M150" s="1">
        <f>D150*5</f>
        <v>0</v>
      </c>
      <c r="N150" s="1"/>
      <c r="O150" s="1">
        <f>SUM(I150:N150)</f>
        <v>0</v>
      </c>
    </row>
    <row r="151" spans="1:15" ht="15.75" x14ac:dyDescent="0.25">
      <c r="A151" s="1"/>
      <c r="B151" s="1"/>
      <c r="C151" s="1"/>
      <c r="D151" s="1"/>
      <c r="E151" s="3" t="e">
        <f>(B151)/(B151+C151+D151)</f>
        <v>#DIV/0!</v>
      </c>
      <c r="F151" s="1"/>
      <c r="G151" s="1"/>
      <c r="H151" s="1">
        <f>F151-G151</f>
        <v>0</v>
      </c>
      <c r="I151" s="1"/>
      <c r="J151" s="1"/>
      <c r="K151" s="1"/>
      <c r="L151" s="1">
        <f>B151*10</f>
        <v>0</v>
      </c>
      <c r="M151" s="1">
        <f>D151*5</f>
        <v>0</v>
      </c>
      <c r="N151" s="1"/>
      <c r="O151" s="1">
        <f>SUM(I151:N151)</f>
        <v>0</v>
      </c>
    </row>
    <row r="152" spans="1:15" ht="15.75" x14ac:dyDescent="0.25">
      <c r="A152" s="1"/>
      <c r="B152" s="1"/>
      <c r="C152" s="1"/>
      <c r="D152" s="1"/>
      <c r="E152" s="3" t="e">
        <f>(B152)/(B152+C152+D152)</f>
        <v>#DIV/0!</v>
      </c>
      <c r="F152" s="1"/>
      <c r="G152" s="1"/>
      <c r="H152" s="1">
        <f>F152-G152</f>
        <v>0</v>
      </c>
      <c r="I152" s="1"/>
      <c r="J152" s="1"/>
      <c r="K152" s="1"/>
      <c r="L152" s="1">
        <f>B152*10</f>
        <v>0</v>
      </c>
      <c r="M152" s="1">
        <f>D152*5</f>
        <v>0</v>
      </c>
      <c r="N152" s="1"/>
      <c r="O152" s="1">
        <f>SUM(I152:N152)</f>
        <v>0</v>
      </c>
    </row>
    <row r="153" spans="1:15" ht="15.75" x14ac:dyDescent="0.25">
      <c r="A153" s="1"/>
      <c r="B153" s="1"/>
      <c r="C153" s="1"/>
      <c r="D153" s="1"/>
      <c r="E153" s="3" t="e">
        <f>(B153)/(B153+C153+D153)</f>
        <v>#DIV/0!</v>
      </c>
      <c r="F153" s="1"/>
      <c r="G153" s="1"/>
      <c r="H153" s="1">
        <f>F153-G153</f>
        <v>0</v>
      </c>
      <c r="I153" s="1"/>
      <c r="J153" s="1"/>
      <c r="K153" s="1"/>
      <c r="L153" s="1">
        <f>B153*10</f>
        <v>0</v>
      </c>
      <c r="M153" s="1">
        <f>D153*5</f>
        <v>0</v>
      </c>
      <c r="N153" s="1"/>
      <c r="O153" s="1">
        <f>SUM(I153:N153)</f>
        <v>0</v>
      </c>
    </row>
    <row r="154" spans="1:15" ht="15.75" x14ac:dyDescent="0.25">
      <c r="A154" s="1"/>
      <c r="B154" s="1"/>
      <c r="C154" s="1"/>
      <c r="D154" s="1"/>
      <c r="E154" s="3" t="e">
        <f>(B154)/(B154+C154+D154)</f>
        <v>#DIV/0!</v>
      </c>
      <c r="F154" s="1"/>
      <c r="G154" s="1"/>
      <c r="H154" s="1">
        <f>F154-G154</f>
        <v>0</v>
      </c>
      <c r="I154" s="1"/>
      <c r="J154" s="1"/>
      <c r="K154" s="1"/>
      <c r="L154" s="1">
        <f>B154*10</f>
        <v>0</v>
      </c>
      <c r="M154" s="1">
        <f>D154*5</f>
        <v>0</v>
      </c>
      <c r="N154" s="1"/>
      <c r="O154" s="1">
        <f>SUM(I154:N154)</f>
        <v>0</v>
      </c>
    </row>
    <row r="155" spans="1:15" ht="15.75" x14ac:dyDescent="0.25">
      <c r="A155" s="1"/>
      <c r="B155" s="1"/>
      <c r="C155" s="1"/>
      <c r="D155" s="1"/>
      <c r="E155" s="3" t="e">
        <f>(B155)/(B155+C155+D155)</f>
        <v>#DIV/0!</v>
      </c>
      <c r="F155" s="1"/>
      <c r="G155" s="1"/>
      <c r="H155" s="1">
        <f>F155-G155</f>
        <v>0</v>
      </c>
      <c r="I155" s="1"/>
      <c r="J155" s="1"/>
      <c r="K155" s="1"/>
      <c r="L155" s="1">
        <f>B155*10</f>
        <v>0</v>
      </c>
      <c r="M155" s="1">
        <f>D155*5</f>
        <v>0</v>
      </c>
      <c r="N155" s="1"/>
      <c r="O155" s="1">
        <f>SUM(I155:N155)</f>
        <v>0</v>
      </c>
    </row>
    <row r="156" spans="1:15" ht="15.75" x14ac:dyDescent="0.25">
      <c r="A156" s="1"/>
      <c r="B156" s="1"/>
      <c r="C156" s="1"/>
      <c r="D156" s="1"/>
      <c r="E156" s="3" t="e">
        <f>(B156)/(B156+C156+D156)</f>
        <v>#DIV/0!</v>
      </c>
      <c r="F156" s="1"/>
      <c r="G156" s="1"/>
      <c r="H156" s="1">
        <f>F156-G156</f>
        <v>0</v>
      </c>
      <c r="I156" s="1"/>
      <c r="J156" s="1"/>
      <c r="K156" s="1"/>
      <c r="L156" s="1">
        <f>B156*10</f>
        <v>0</v>
      </c>
      <c r="M156" s="1">
        <f>D156*5</f>
        <v>0</v>
      </c>
      <c r="N156" s="1"/>
      <c r="O156" s="1">
        <f>SUM(I156:N156)</f>
        <v>0</v>
      </c>
    </row>
    <row r="157" spans="1:15" ht="15.75" x14ac:dyDescent="0.25">
      <c r="A157" s="1"/>
      <c r="B157" s="1"/>
      <c r="C157" s="1"/>
      <c r="D157" s="1"/>
      <c r="E157" s="3" t="e">
        <f>(B157)/(B157+C157+D157)</f>
        <v>#DIV/0!</v>
      </c>
      <c r="F157" s="1"/>
      <c r="G157" s="1"/>
      <c r="H157" s="1">
        <f>F157-G157</f>
        <v>0</v>
      </c>
      <c r="I157" s="1"/>
      <c r="J157" s="1"/>
      <c r="K157" s="1"/>
      <c r="L157" s="1">
        <f>B157*10</f>
        <v>0</v>
      </c>
      <c r="M157" s="1">
        <f>D157*5</f>
        <v>0</v>
      </c>
      <c r="N157" s="1"/>
      <c r="O157" s="1">
        <f>SUM(I157:N157)</f>
        <v>0</v>
      </c>
    </row>
    <row r="158" spans="1:15" ht="15.75" x14ac:dyDescent="0.25">
      <c r="A158" s="1"/>
      <c r="B158" s="1"/>
      <c r="C158" s="1"/>
      <c r="D158" s="1"/>
      <c r="E158" s="3" t="e">
        <f>(B158)/(B158+C158+D158)</f>
        <v>#DIV/0!</v>
      </c>
      <c r="F158" s="1"/>
      <c r="G158" s="1"/>
      <c r="H158" s="1">
        <f>F158-G158</f>
        <v>0</v>
      </c>
      <c r="I158" s="1"/>
      <c r="J158" s="1"/>
      <c r="K158" s="1"/>
      <c r="L158" s="1">
        <f>B158*10</f>
        <v>0</v>
      </c>
      <c r="M158" s="1">
        <f>D158*5</f>
        <v>0</v>
      </c>
      <c r="N158" s="1"/>
      <c r="O158" s="1">
        <f>SUM(I158:N158)</f>
        <v>0</v>
      </c>
    </row>
    <row r="159" spans="1:15" ht="15.75" x14ac:dyDescent="0.25">
      <c r="A159" s="1"/>
      <c r="B159" s="1"/>
      <c r="C159" s="1"/>
      <c r="D159" s="1"/>
      <c r="E159" s="3" t="e">
        <f>(B159)/(B159+C159+D159)</f>
        <v>#DIV/0!</v>
      </c>
      <c r="F159" s="1"/>
      <c r="G159" s="1"/>
      <c r="H159" s="1">
        <f>F159-G159</f>
        <v>0</v>
      </c>
      <c r="I159" s="1"/>
      <c r="J159" s="1"/>
      <c r="K159" s="1"/>
      <c r="L159" s="1">
        <f>B159*10</f>
        <v>0</v>
      </c>
      <c r="M159" s="1">
        <f>D159*5</f>
        <v>0</v>
      </c>
      <c r="N159" s="1"/>
      <c r="O159" s="1">
        <f>SUM(I159:N159)</f>
        <v>0</v>
      </c>
    </row>
    <row r="160" spans="1:15" ht="15.75" x14ac:dyDescent="0.25">
      <c r="A160" s="1"/>
      <c r="B160" s="1"/>
      <c r="C160" s="1"/>
      <c r="D160" s="1"/>
      <c r="E160" s="3" t="e">
        <f>(B160)/(B160+C160+D160)</f>
        <v>#DIV/0!</v>
      </c>
      <c r="F160" s="1"/>
      <c r="G160" s="1"/>
      <c r="H160" s="1">
        <f>F160-G160</f>
        <v>0</v>
      </c>
      <c r="I160" s="1"/>
      <c r="J160" s="1"/>
      <c r="K160" s="1"/>
      <c r="L160" s="1">
        <f>B160*10</f>
        <v>0</v>
      </c>
      <c r="M160" s="1">
        <f>D160*5</f>
        <v>0</v>
      </c>
      <c r="N160" s="1"/>
      <c r="O160" s="1">
        <f>SUM(I160:N160)</f>
        <v>0</v>
      </c>
    </row>
    <row r="161" spans="1:15" ht="15.75" x14ac:dyDescent="0.25">
      <c r="A161" s="1"/>
      <c r="B161" s="1"/>
      <c r="C161" s="1"/>
      <c r="D161" s="1"/>
      <c r="E161" s="3" t="e">
        <f>(B161)/(B161+C161+D161)</f>
        <v>#DIV/0!</v>
      </c>
      <c r="F161" s="1"/>
      <c r="G161" s="1"/>
      <c r="H161" s="1">
        <f>F161-G161</f>
        <v>0</v>
      </c>
      <c r="I161" s="1"/>
      <c r="J161" s="1"/>
      <c r="K161" s="1"/>
      <c r="L161" s="1">
        <f>B161*10</f>
        <v>0</v>
      </c>
      <c r="M161" s="1">
        <f>D161*5</f>
        <v>0</v>
      </c>
      <c r="N161" s="1"/>
      <c r="O161" s="1">
        <f>SUM(I161:N161)</f>
        <v>0</v>
      </c>
    </row>
    <row r="162" spans="1:15" ht="15.75" x14ac:dyDescent="0.25">
      <c r="A162" s="1"/>
      <c r="B162" s="1"/>
      <c r="C162" s="1"/>
      <c r="D162" s="1"/>
      <c r="E162" s="3" t="e">
        <f>(B162)/(B162+C162+D162)</f>
        <v>#DIV/0!</v>
      </c>
      <c r="F162" s="1"/>
      <c r="G162" s="1"/>
      <c r="H162" s="1">
        <f>F162-G162</f>
        <v>0</v>
      </c>
      <c r="I162" s="1"/>
      <c r="J162" s="1"/>
      <c r="K162" s="1"/>
      <c r="L162" s="1">
        <f>B162*10</f>
        <v>0</v>
      </c>
      <c r="M162" s="1">
        <f>D162*5</f>
        <v>0</v>
      </c>
      <c r="N162" s="1"/>
      <c r="O162" s="1">
        <f>SUM(I162:N162)</f>
        <v>0</v>
      </c>
    </row>
    <row r="163" spans="1:15" ht="15.75" x14ac:dyDescent="0.25">
      <c r="A163" s="1"/>
      <c r="B163" s="1"/>
      <c r="C163" s="1"/>
      <c r="D163" s="1"/>
      <c r="E163" s="3" t="e">
        <f>(B163)/(B163+C163+D163)</f>
        <v>#DIV/0!</v>
      </c>
      <c r="F163" s="1"/>
      <c r="G163" s="1"/>
      <c r="H163" s="1">
        <f>F163-G163</f>
        <v>0</v>
      </c>
      <c r="I163" s="1"/>
      <c r="J163" s="1"/>
      <c r="K163" s="1"/>
      <c r="L163" s="1">
        <f>B163*10</f>
        <v>0</v>
      </c>
      <c r="M163" s="1">
        <f>D163*5</f>
        <v>0</v>
      </c>
      <c r="N163" s="1"/>
      <c r="O163" s="1">
        <f>SUM(I163:N163)</f>
        <v>0</v>
      </c>
    </row>
    <row r="164" spans="1:15" ht="15.75" x14ac:dyDescent="0.25">
      <c r="A164" s="1"/>
      <c r="B164" s="1"/>
      <c r="C164" s="1"/>
      <c r="D164" s="1"/>
      <c r="E164" s="3" t="e">
        <f>(B164)/(B164+C164+D164)</f>
        <v>#DIV/0!</v>
      </c>
      <c r="F164" s="1"/>
      <c r="G164" s="1"/>
      <c r="H164" s="1">
        <f>F164-G164</f>
        <v>0</v>
      </c>
      <c r="I164" s="1"/>
      <c r="J164" s="1"/>
      <c r="K164" s="1"/>
      <c r="L164" s="1">
        <f>B164*10</f>
        <v>0</v>
      </c>
      <c r="M164" s="1">
        <f>D164*5</f>
        <v>0</v>
      </c>
      <c r="N164" s="1"/>
      <c r="O164" s="1">
        <f>SUM(I164:N164)</f>
        <v>0</v>
      </c>
    </row>
    <row r="165" spans="1:15" ht="15.75" x14ac:dyDescent="0.25">
      <c r="A165" s="1"/>
      <c r="B165" s="1"/>
      <c r="C165" s="1"/>
      <c r="D165" s="1"/>
      <c r="E165" s="3" t="e">
        <f>(B165)/(B165+C165+D165)</f>
        <v>#DIV/0!</v>
      </c>
      <c r="F165" s="1"/>
      <c r="G165" s="1"/>
      <c r="H165" s="1">
        <f>F165-G165</f>
        <v>0</v>
      </c>
      <c r="I165" s="1"/>
      <c r="J165" s="1"/>
      <c r="K165" s="1"/>
      <c r="L165" s="1">
        <f>B165*10</f>
        <v>0</v>
      </c>
      <c r="M165" s="1">
        <f>D165*5</f>
        <v>0</v>
      </c>
      <c r="N165" s="1"/>
      <c r="O165" s="1">
        <f>SUM(I165:N165)</f>
        <v>0</v>
      </c>
    </row>
    <row r="166" spans="1:15" ht="15.75" x14ac:dyDescent="0.25">
      <c r="A166" s="1"/>
      <c r="B166" s="1"/>
      <c r="C166" s="1"/>
      <c r="D166" s="1"/>
      <c r="E166" s="3" t="e">
        <f>(B166)/(B166+C166+D166)</f>
        <v>#DIV/0!</v>
      </c>
      <c r="F166" s="1"/>
      <c r="G166" s="1"/>
      <c r="H166" s="1">
        <f>F166-G166</f>
        <v>0</v>
      </c>
      <c r="I166" s="1"/>
      <c r="J166" s="1"/>
      <c r="K166" s="1"/>
      <c r="L166" s="1">
        <f>B166*10</f>
        <v>0</v>
      </c>
      <c r="M166" s="1">
        <f>D166*5</f>
        <v>0</v>
      </c>
      <c r="N166" s="1"/>
      <c r="O166" s="1">
        <f>SUM(I166:N166)</f>
        <v>0</v>
      </c>
    </row>
    <row r="167" spans="1:15" ht="15.75" x14ac:dyDescent="0.25">
      <c r="A167" s="1"/>
      <c r="B167" s="1"/>
      <c r="C167" s="1"/>
      <c r="D167" s="1"/>
      <c r="E167" s="3" t="e">
        <f>(B167)/(B167+C167+D167)</f>
        <v>#DIV/0!</v>
      </c>
      <c r="F167" s="1"/>
      <c r="G167" s="1"/>
      <c r="H167" s="1">
        <f>F167-G167</f>
        <v>0</v>
      </c>
      <c r="I167" s="1"/>
      <c r="J167" s="1"/>
      <c r="K167" s="1"/>
      <c r="L167" s="1">
        <f>B167*10</f>
        <v>0</v>
      </c>
      <c r="M167" s="1">
        <f>D167*5</f>
        <v>0</v>
      </c>
      <c r="N167" s="1"/>
      <c r="O167" s="1">
        <f>SUM(I167:N167)</f>
        <v>0</v>
      </c>
    </row>
    <row r="168" spans="1:15" ht="15.75" x14ac:dyDescent="0.25">
      <c r="A168" s="1"/>
      <c r="B168" s="1"/>
      <c r="C168" s="1"/>
      <c r="D168" s="1"/>
      <c r="E168" s="3" t="e">
        <f>(B168)/(B168+C168+D168)</f>
        <v>#DIV/0!</v>
      </c>
      <c r="F168" s="1"/>
      <c r="G168" s="1"/>
      <c r="H168" s="1">
        <f>F168-G168</f>
        <v>0</v>
      </c>
      <c r="I168" s="1"/>
      <c r="J168" s="1"/>
      <c r="K168" s="1"/>
      <c r="L168" s="1">
        <f>B168*10</f>
        <v>0</v>
      </c>
      <c r="M168" s="1">
        <f>D168*5</f>
        <v>0</v>
      </c>
      <c r="N168" s="1"/>
      <c r="O168" s="1">
        <f>SUM(I168:N168)</f>
        <v>0</v>
      </c>
    </row>
    <row r="169" spans="1:15" ht="15.75" x14ac:dyDescent="0.25">
      <c r="A169" s="1"/>
      <c r="B169" s="1"/>
      <c r="C169" s="1"/>
      <c r="D169" s="1"/>
      <c r="E169" s="3" t="e">
        <f>(B169)/(B169+C169+D169)</f>
        <v>#DIV/0!</v>
      </c>
      <c r="F169" s="1"/>
      <c r="G169" s="1"/>
      <c r="H169" s="1">
        <f>F169-G169</f>
        <v>0</v>
      </c>
      <c r="I169" s="1"/>
      <c r="J169" s="1"/>
      <c r="K169" s="1"/>
      <c r="L169" s="1">
        <f>B169*10</f>
        <v>0</v>
      </c>
      <c r="M169" s="1">
        <f>D169*5</f>
        <v>0</v>
      </c>
      <c r="N169" s="1"/>
      <c r="O169" s="1">
        <f>SUM(I169:N169)</f>
        <v>0</v>
      </c>
    </row>
    <row r="170" spans="1:15" ht="15.75" x14ac:dyDescent="0.25">
      <c r="A170" s="1"/>
      <c r="B170" s="1"/>
      <c r="C170" s="1"/>
      <c r="D170" s="1"/>
      <c r="E170" s="3" t="e">
        <f>(B170)/(B170+C170+D170)</f>
        <v>#DIV/0!</v>
      </c>
      <c r="F170" s="1"/>
      <c r="G170" s="1"/>
      <c r="H170" s="1">
        <f>F170-G170</f>
        <v>0</v>
      </c>
      <c r="I170" s="1"/>
      <c r="J170" s="1"/>
      <c r="K170" s="1"/>
      <c r="L170" s="1">
        <f>B170*10</f>
        <v>0</v>
      </c>
      <c r="M170" s="1">
        <f>D170*5</f>
        <v>0</v>
      </c>
      <c r="N170" s="1"/>
      <c r="O170" s="1">
        <f>SUM(I170:N170)</f>
        <v>0</v>
      </c>
    </row>
    <row r="171" spans="1:15" ht="15.75" x14ac:dyDescent="0.25">
      <c r="A171" s="1"/>
      <c r="B171" s="1"/>
      <c r="C171" s="1"/>
      <c r="D171" s="1"/>
      <c r="E171" s="3" t="e">
        <f>(B171)/(B171+C171+D171)</f>
        <v>#DIV/0!</v>
      </c>
      <c r="F171" s="1"/>
      <c r="G171" s="1"/>
      <c r="H171" s="1">
        <f>F171-G171</f>
        <v>0</v>
      </c>
      <c r="I171" s="1"/>
      <c r="J171" s="1"/>
      <c r="K171" s="1"/>
      <c r="L171" s="1">
        <f>B171*10</f>
        <v>0</v>
      </c>
      <c r="M171" s="1">
        <f>D171*5</f>
        <v>0</v>
      </c>
      <c r="N171" s="1"/>
      <c r="O171" s="1">
        <f>SUM(I171:N171)</f>
        <v>0</v>
      </c>
    </row>
    <row r="172" spans="1:15" ht="15.75" x14ac:dyDescent="0.25">
      <c r="A172" s="1"/>
      <c r="B172" s="1"/>
      <c r="C172" s="1"/>
      <c r="D172" s="1"/>
      <c r="E172" s="3" t="e">
        <f>(B172)/(B172+C172+D172)</f>
        <v>#DIV/0!</v>
      </c>
      <c r="F172" s="1"/>
      <c r="G172" s="1"/>
      <c r="H172" s="1">
        <f>F172-G172</f>
        <v>0</v>
      </c>
      <c r="I172" s="1"/>
      <c r="J172" s="1"/>
      <c r="K172" s="1"/>
      <c r="L172" s="1">
        <f>B172*10</f>
        <v>0</v>
      </c>
      <c r="M172" s="1">
        <f>D172*5</f>
        <v>0</v>
      </c>
      <c r="N172" s="1"/>
      <c r="O172" s="1">
        <f>SUM(I172:N172)</f>
        <v>0</v>
      </c>
    </row>
    <row r="173" spans="1:15" ht="15.75" x14ac:dyDescent="0.25">
      <c r="A173" s="1"/>
      <c r="B173" s="1"/>
      <c r="C173" s="1"/>
      <c r="D173" s="1"/>
      <c r="E173" s="3" t="e">
        <f>(B173)/(B173+C173+D173)</f>
        <v>#DIV/0!</v>
      </c>
      <c r="F173" s="1"/>
      <c r="G173" s="1"/>
      <c r="H173" s="1">
        <f>F173-G173</f>
        <v>0</v>
      </c>
      <c r="I173" s="1"/>
      <c r="J173" s="1"/>
      <c r="K173" s="1"/>
      <c r="L173" s="1">
        <f>B173*10</f>
        <v>0</v>
      </c>
      <c r="M173" s="1">
        <f>D173*5</f>
        <v>0</v>
      </c>
      <c r="N173" s="1"/>
      <c r="O173" s="1">
        <f>SUM(I173:N173)</f>
        <v>0</v>
      </c>
    </row>
    <row r="174" spans="1:15" ht="15.75" x14ac:dyDescent="0.25">
      <c r="A174" s="1"/>
      <c r="B174" s="1"/>
      <c r="C174" s="1"/>
      <c r="D174" s="1"/>
      <c r="E174" s="3" t="e">
        <f>(B174)/(B174+C174+D174)</f>
        <v>#DIV/0!</v>
      </c>
      <c r="F174" s="1"/>
      <c r="G174" s="1"/>
      <c r="H174" s="1">
        <f>F174-G174</f>
        <v>0</v>
      </c>
      <c r="I174" s="1"/>
      <c r="J174" s="1"/>
      <c r="K174" s="1"/>
      <c r="L174" s="1">
        <f>B174*10</f>
        <v>0</v>
      </c>
      <c r="M174" s="1">
        <f>D174*5</f>
        <v>0</v>
      </c>
      <c r="N174" s="1"/>
      <c r="O174" s="1">
        <f>SUM(I174:N174)</f>
        <v>0</v>
      </c>
    </row>
    <row r="175" spans="1:15" ht="15.75" x14ac:dyDescent="0.25">
      <c r="A175" s="1"/>
      <c r="B175" s="1"/>
      <c r="C175" s="1"/>
      <c r="D175" s="1"/>
      <c r="E175" s="3" t="e">
        <f>(B175)/(B175+C175+D175)</f>
        <v>#DIV/0!</v>
      </c>
      <c r="F175" s="1"/>
      <c r="G175" s="1"/>
      <c r="H175" s="1">
        <f>F175-G175</f>
        <v>0</v>
      </c>
      <c r="I175" s="1"/>
      <c r="J175" s="1"/>
      <c r="K175" s="1"/>
      <c r="L175" s="1">
        <f>B175*10</f>
        <v>0</v>
      </c>
      <c r="M175" s="1">
        <f>D175*5</f>
        <v>0</v>
      </c>
      <c r="N175" s="1"/>
      <c r="O175" s="1">
        <f>SUM(I175:N175)</f>
        <v>0</v>
      </c>
    </row>
    <row r="176" spans="1:15" ht="15.75" x14ac:dyDescent="0.25">
      <c r="A176" s="1"/>
      <c r="B176" s="1"/>
      <c r="C176" s="1"/>
      <c r="D176" s="1"/>
      <c r="E176" s="3" t="e">
        <f>(B176)/(B176+C176+D176)</f>
        <v>#DIV/0!</v>
      </c>
      <c r="F176" s="1"/>
      <c r="G176" s="1"/>
      <c r="H176" s="1">
        <f>F176-G176</f>
        <v>0</v>
      </c>
      <c r="I176" s="1"/>
      <c r="J176" s="1"/>
      <c r="K176" s="1"/>
      <c r="L176" s="1">
        <f>B176*10</f>
        <v>0</v>
      </c>
      <c r="M176" s="1">
        <f>D176*5</f>
        <v>0</v>
      </c>
      <c r="N176" s="1"/>
      <c r="O176" s="1">
        <f>SUM(I176:N176)</f>
        <v>0</v>
      </c>
    </row>
    <row r="177" spans="1:15" ht="15.75" x14ac:dyDescent="0.25">
      <c r="A177" s="1"/>
      <c r="B177" s="1"/>
      <c r="C177" s="1"/>
      <c r="D177" s="1"/>
      <c r="E177" s="3" t="e">
        <f>(B177)/(B177+C177+D177)</f>
        <v>#DIV/0!</v>
      </c>
      <c r="F177" s="1"/>
      <c r="G177" s="1"/>
      <c r="H177" s="1">
        <f>F177-G177</f>
        <v>0</v>
      </c>
      <c r="I177" s="1"/>
      <c r="J177" s="1"/>
      <c r="K177" s="1"/>
      <c r="L177" s="1">
        <f>B177*10</f>
        <v>0</v>
      </c>
      <c r="M177" s="1">
        <f>D177*5</f>
        <v>0</v>
      </c>
      <c r="N177" s="1"/>
      <c r="O177" s="1">
        <f>SUM(I177:N177)</f>
        <v>0</v>
      </c>
    </row>
    <row r="178" spans="1:15" ht="15.75" x14ac:dyDescent="0.25">
      <c r="A178" s="1"/>
      <c r="B178" s="1"/>
      <c r="C178" s="1"/>
      <c r="D178" s="1"/>
      <c r="E178" s="3" t="e">
        <f>(B178)/(B178+C178+D178)</f>
        <v>#DIV/0!</v>
      </c>
      <c r="F178" s="1"/>
      <c r="G178" s="1"/>
      <c r="H178" s="1">
        <f>F178-G178</f>
        <v>0</v>
      </c>
      <c r="I178" s="1"/>
      <c r="J178" s="1"/>
      <c r="K178" s="1"/>
      <c r="L178" s="1">
        <f>B178*10</f>
        <v>0</v>
      </c>
      <c r="M178" s="1">
        <f>D178*5</f>
        <v>0</v>
      </c>
      <c r="N178" s="1"/>
      <c r="O178" s="1">
        <f>SUM(I178:N178)</f>
        <v>0</v>
      </c>
    </row>
    <row r="179" spans="1:15" ht="15.75" x14ac:dyDescent="0.25">
      <c r="A179" s="1"/>
      <c r="B179" s="1"/>
      <c r="C179" s="1"/>
      <c r="D179" s="1"/>
      <c r="E179" s="3" t="e">
        <f>(B179)/(B179+C179+D179)</f>
        <v>#DIV/0!</v>
      </c>
      <c r="F179" s="1"/>
      <c r="G179" s="1"/>
      <c r="H179" s="1">
        <f>F179-G179</f>
        <v>0</v>
      </c>
      <c r="I179" s="1"/>
      <c r="J179" s="1"/>
      <c r="K179" s="1"/>
      <c r="L179" s="1">
        <f>B179*10</f>
        <v>0</v>
      </c>
      <c r="M179" s="1">
        <f>D179*5</f>
        <v>0</v>
      </c>
      <c r="N179" s="1"/>
      <c r="O179" s="1">
        <f>SUM(I179:N179)</f>
        <v>0</v>
      </c>
    </row>
    <row r="180" spans="1:15" ht="15.75" x14ac:dyDescent="0.25">
      <c r="A180" s="1"/>
      <c r="B180" s="1"/>
      <c r="C180" s="1"/>
      <c r="D180" s="1"/>
      <c r="E180" s="3" t="e">
        <f>(B180)/(B180+C180+D180)</f>
        <v>#DIV/0!</v>
      </c>
      <c r="F180" s="1"/>
      <c r="G180" s="1"/>
      <c r="H180" s="1">
        <f>F180-G180</f>
        <v>0</v>
      </c>
      <c r="I180" s="1"/>
      <c r="J180" s="1"/>
      <c r="K180" s="1"/>
      <c r="L180" s="1">
        <f>B180*10</f>
        <v>0</v>
      </c>
      <c r="M180" s="1">
        <f>D180*5</f>
        <v>0</v>
      </c>
      <c r="N180" s="1"/>
      <c r="O180" s="1">
        <f>SUM(I180:N180)</f>
        <v>0</v>
      </c>
    </row>
    <row r="181" spans="1:15" ht="15.75" x14ac:dyDescent="0.25">
      <c r="A181" s="1"/>
      <c r="B181" s="1"/>
      <c r="C181" s="1"/>
      <c r="D181" s="1"/>
      <c r="E181" s="3" t="e">
        <f>(B181)/(B181+C181+D181)</f>
        <v>#DIV/0!</v>
      </c>
      <c r="F181" s="1"/>
      <c r="G181" s="1"/>
      <c r="H181" s="1">
        <f>F181-G181</f>
        <v>0</v>
      </c>
      <c r="I181" s="1"/>
      <c r="J181" s="1"/>
      <c r="K181" s="1"/>
      <c r="L181" s="1">
        <f>B181*10</f>
        <v>0</v>
      </c>
      <c r="M181" s="1">
        <f>D181*5</f>
        <v>0</v>
      </c>
      <c r="N181" s="1"/>
      <c r="O181" s="1">
        <f>SUM(I181:N181)</f>
        <v>0</v>
      </c>
    </row>
    <row r="182" spans="1:15" ht="15.75" x14ac:dyDescent="0.25">
      <c r="A182" s="1"/>
      <c r="B182" s="1"/>
      <c r="C182" s="1"/>
      <c r="D182" s="1"/>
      <c r="E182" s="3" t="e">
        <f>(B182)/(B182+C182+D182)</f>
        <v>#DIV/0!</v>
      </c>
      <c r="F182" s="1"/>
      <c r="G182" s="1"/>
      <c r="H182" s="1">
        <f>F182-G182</f>
        <v>0</v>
      </c>
      <c r="I182" s="1"/>
      <c r="J182" s="1"/>
      <c r="K182" s="1"/>
      <c r="L182" s="1">
        <f>B182*10</f>
        <v>0</v>
      </c>
      <c r="M182" s="1">
        <f>D182*5</f>
        <v>0</v>
      </c>
      <c r="N182" s="1"/>
      <c r="O182" s="1">
        <f>SUM(I182:N182)</f>
        <v>0</v>
      </c>
    </row>
    <row r="183" spans="1:15" ht="15.75" x14ac:dyDescent="0.25">
      <c r="A183" s="1"/>
      <c r="B183" s="1"/>
      <c r="C183" s="1"/>
      <c r="D183" s="1"/>
      <c r="E183" s="3" t="e">
        <f>(B183)/(B183+C183+D183)</f>
        <v>#DIV/0!</v>
      </c>
      <c r="F183" s="1"/>
      <c r="G183" s="1"/>
      <c r="H183" s="1">
        <f>F183-G183</f>
        <v>0</v>
      </c>
      <c r="I183" s="1"/>
      <c r="J183" s="1"/>
      <c r="K183" s="1"/>
      <c r="L183" s="1">
        <f>B183*10</f>
        <v>0</v>
      </c>
      <c r="M183" s="1">
        <f>D183*5</f>
        <v>0</v>
      </c>
      <c r="N183" s="1"/>
      <c r="O183" s="1">
        <f>SUM(I183:N183)</f>
        <v>0</v>
      </c>
    </row>
    <row r="184" spans="1:15" ht="15.75" x14ac:dyDescent="0.25">
      <c r="A184" s="1"/>
      <c r="B184" s="1"/>
      <c r="C184" s="1"/>
      <c r="D184" s="1"/>
      <c r="E184" s="3" t="e">
        <f>(B184)/(B184+C184+D184)</f>
        <v>#DIV/0!</v>
      </c>
      <c r="F184" s="1"/>
      <c r="G184" s="1"/>
      <c r="H184" s="1">
        <f>F184-G184</f>
        <v>0</v>
      </c>
      <c r="I184" s="1"/>
      <c r="J184" s="1"/>
      <c r="K184" s="1"/>
      <c r="L184" s="1">
        <f>B184*10</f>
        <v>0</v>
      </c>
      <c r="M184" s="1">
        <f>D184*5</f>
        <v>0</v>
      </c>
      <c r="N184" s="1"/>
      <c r="O184" s="1">
        <f>SUM(I184:N184)</f>
        <v>0</v>
      </c>
    </row>
    <row r="185" spans="1:15" ht="15.75" x14ac:dyDescent="0.25">
      <c r="A185" s="1"/>
      <c r="B185" s="1"/>
      <c r="C185" s="1"/>
      <c r="D185" s="1"/>
      <c r="E185" s="3" t="e">
        <f>(B185)/(B185+C185+D185)</f>
        <v>#DIV/0!</v>
      </c>
      <c r="F185" s="1"/>
      <c r="G185" s="1"/>
      <c r="H185" s="1">
        <f>F185-G185</f>
        <v>0</v>
      </c>
      <c r="I185" s="1"/>
      <c r="J185" s="1"/>
      <c r="K185" s="1"/>
      <c r="L185" s="1">
        <f>B185*10</f>
        <v>0</v>
      </c>
      <c r="M185" s="1">
        <f>D185*5</f>
        <v>0</v>
      </c>
      <c r="N185" s="1"/>
      <c r="O185" s="1">
        <f>SUM(I185:N185)</f>
        <v>0</v>
      </c>
    </row>
    <row r="186" spans="1:15" ht="15.75" x14ac:dyDescent="0.25">
      <c r="A186" s="1"/>
      <c r="B186" s="1"/>
      <c r="C186" s="1"/>
      <c r="D186" s="1"/>
      <c r="E186" s="3" t="e">
        <f>(B186)/(B186+C186+D186)</f>
        <v>#DIV/0!</v>
      </c>
      <c r="F186" s="1"/>
      <c r="G186" s="1"/>
      <c r="H186" s="1">
        <f>F186-G186</f>
        <v>0</v>
      </c>
      <c r="I186" s="1"/>
      <c r="J186" s="1"/>
      <c r="K186" s="1"/>
      <c r="L186" s="1">
        <f>B186*10</f>
        <v>0</v>
      </c>
      <c r="M186" s="1">
        <f>D186*5</f>
        <v>0</v>
      </c>
      <c r="N186" s="1"/>
      <c r="O186" s="1">
        <f>SUM(I186:N186)</f>
        <v>0</v>
      </c>
    </row>
    <row r="187" spans="1:15" ht="15.75" x14ac:dyDescent="0.25">
      <c r="A187" s="1"/>
      <c r="B187" s="1"/>
      <c r="C187" s="1"/>
      <c r="D187" s="1"/>
      <c r="E187" s="3" t="e">
        <f>(B187)/(B187+C187+D187)</f>
        <v>#DIV/0!</v>
      </c>
      <c r="F187" s="1"/>
      <c r="G187" s="1"/>
      <c r="H187" s="1">
        <f>F187-G187</f>
        <v>0</v>
      </c>
      <c r="I187" s="1"/>
      <c r="J187" s="1"/>
      <c r="K187" s="1"/>
      <c r="L187" s="1">
        <f>B187*10</f>
        <v>0</v>
      </c>
      <c r="M187" s="1">
        <f>D187*5</f>
        <v>0</v>
      </c>
      <c r="N187" s="1"/>
      <c r="O187" s="1">
        <f>SUM(I187:N187)</f>
        <v>0</v>
      </c>
    </row>
    <row r="188" spans="1:15" ht="15.75" x14ac:dyDescent="0.25">
      <c r="A188" s="1"/>
      <c r="B188" s="1"/>
      <c r="C188" s="1"/>
      <c r="D188" s="1"/>
      <c r="E188" s="3" t="e">
        <f>(B188)/(B188+C188+D188)</f>
        <v>#DIV/0!</v>
      </c>
      <c r="F188" s="1"/>
      <c r="G188" s="1"/>
      <c r="H188" s="1">
        <f>F188-G188</f>
        <v>0</v>
      </c>
      <c r="I188" s="1"/>
      <c r="J188" s="1"/>
      <c r="K188" s="1"/>
      <c r="L188" s="1">
        <f>B188*10</f>
        <v>0</v>
      </c>
      <c r="M188" s="1">
        <f>D188*5</f>
        <v>0</v>
      </c>
      <c r="N188" s="1"/>
      <c r="O188" s="1">
        <f>SUM(I188:N188)</f>
        <v>0</v>
      </c>
    </row>
    <row r="189" spans="1:15" ht="15.75" x14ac:dyDescent="0.25">
      <c r="A189" s="1"/>
      <c r="B189" s="1"/>
      <c r="C189" s="1"/>
      <c r="D189" s="1"/>
      <c r="E189" s="3" t="e">
        <f>(B189)/(B189+C189+D189)</f>
        <v>#DIV/0!</v>
      </c>
      <c r="F189" s="1"/>
      <c r="G189" s="1"/>
      <c r="H189" s="1">
        <f>F189-G189</f>
        <v>0</v>
      </c>
      <c r="I189" s="1"/>
      <c r="J189" s="1"/>
      <c r="K189" s="1"/>
      <c r="L189" s="1">
        <f>B189*10</f>
        <v>0</v>
      </c>
      <c r="M189" s="1">
        <f>D189*5</f>
        <v>0</v>
      </c>
      <c r="N189" s="1"/>
      <c r="O189" s="1">
        <f>SUM(I189:N189)</f>
        <v>0</v>
      </c>
    </row>
    <row r="190" spans="1:15" ht="15.75" x14ac:dyDescent="0.25">
      <c r="A190" s="1"/>
      <c r="B190" s="1"/>
      <c r="C190" s="1"/>
      <c r="D190" s="1"/>
      <c r="E190" s="3" t="e">
        <f>(B190)/(B190+C190+D190)</f>
        <v>#DIV/0!</v>
      </c>
      <c r="F190" s="1"/>
      <c r="G190" s="1"/>
      <c r="H190" s="1">
        <f>F190-G190</f>
        <v>0</v>
      </c>
      <c r="I190" s="1"/>
      <c r="J190" s="1"/>
      <c r="K190" s="1"/>
      <c r="L190" s="1">
        <f>B190*10</f>
        <v>0</v>
      </c>
      <c r="M190" s="1">
        <f>D190*5</f>
        <v>0</v>
      </c>
      <c r="N190" s="1"/>
      <c r="O190" s="1">
        <f>SUM(I190:N190)</f>
        <v>0</v>
      </c>
    </row>
    <row r="191" spans="1:15" ht="15.75" x14ac:dyDescent="0.25">
      <c r="A191" s="1"/>
      <c r="B191" s="1"/>
      <c r="C191" s="1"/>
      <c r="D191" s="1"/>
      <c r="E191" s="3" t="e">
        <f>(B191)/(B191+C191+D191)</f>
        <v>#DIV/0!</v>
      </c>
      <c r="F191" s="1"/>
      <c r="G191" s="1"/>
      <c r="H191" s="1">
        <f>F191-G191</f>
        <v>0</v>
      </c>
      <c r="I191" s="1"/>
      <c r="J191" s="1"/>
      <c r="K191" s="1"/>
      <c r="L191" s="1">
        <f>B191*10</f>
        <v>0</v>
      </c>
      <c r="M191" s="1">
        <f>D191*5</f>
        <v>0</v>
      </c>
      <c r="N191" s="1"/>
      <c r="O191" s="1">
        <f>SUM(I191:N191)</f>
        <v>0</v>
      </c>
    </row>
    <row r="192" spans="1:15" ht="15.75" x14ac:dyDescent="0.25">
      <c r="A192" s="1"/>
      <c r="B192" s="1"/>
      <c r="C192" s="1"/>
      <c r="D192" s="1"/>
      <c r="E192" s="3" t="e">
        <f>(B192)/(B192+C192+D192)</f>
        <v>#DIV/0!</v>
      </c>
      <c r="F192" s="1"/>
      <c r="G192" s="1"/>
      <c r="H192" s="1">
        <f>F192-G192</f>
        <v>0</v>
      </c>
      <c r="I192" s="1"/>
      <c r="J192" s="1"/>
      <c r="K192" s="1"/>
      <c r="L192" s="1">
        <f>B192*10</f>
        <v>0</v>
      </c>
      <c r="M192" s="1">
        <f>D192*5</f>
        <v>0</v>
      </c>
      <c r="N192" s="1"/>
      <c r="O192" s="1">
        <f>SUM(I192:N192)</f>
        <v>0</v>
      </c>
    </row>
    <row r="193" spans="1:15" ht="15.75" x14ac:dyDescent="0.25">
      <c r="A193" s="1"/>
      <c r="B193" s="1"/>
      <c r="C193" s="1"/>
      <c r="D193" s="1"/>
      <c r="E193" s="3" t="e">
        <f>(B193)/(B193+C193+D193)</f>
        <v>#DIV/0!</v>
      </c>
      <c r="F193" s="1"/>
      <c r="G193" s="1"/>
      <c r="H193" s="1">
        <f>F193-G193</f>
        <v>0</v>
      </c>
      <c r="I193" s="1"/>
      <c r="J193" s="1"/>
      <c r="K193" s="1"/>
      <c r="L193" s="1">
        <f>B193*10</f>
        <v>0</v>
      </c>
      <c r="M193" s="1">
        <f>D193*5</f>
        <v>0</v>
      </c>
      <c r="N193" s="1"/>
      <c r="O193" s="1">
        <f>SUM(I193:N193)</f>
        <v>0</v>
      </c>
    </row>
    <row r="194" spans="1:15" ht="15.75" x14ac:dyDescent="0.25">
      <c r="A194" s="1"/>
      <c r="B194" s="1"/>
      <c r="C194" s="1"/>
      <c r="D194" s="1"/>
      <c r="E194" s="3" t="e">
        <f>(B194)/(B194+C194+D194)</f>
        <v>#DIV/0!</v>
      </c>
      <c r="F194" s="1"/>
      <c r="G194" s="1"/>
      <c r="H194" s="1">
        <f>F194-G194</f>
        <v>0</v>
      </c>
      <c r="I194" s="1"/>
      <c r="J194" s="1"/>
      <c r="K194" s="1"/>
      <c r="L194" s="1">
        <f>B194*10</f>
        <v>0</v>
      </c>
      <c r="M194" s="1">
        <f>D194*5</f>
        <v>0</v>
      </c>
      <c r="N194" s="1"/>
      <c r="O194" s="1">
        <f>SUM(I194:N194)</f>
        <v>0</v>
      </c>
    </row>
    <row r="195" spans="1:15" ht="15.75" x14ac:dyDescent="0.25">
      <c r="A195" s="1"/>
      <c r="B195" s="1"/>
      <c r="C195" s="1"/>
      <c r="D195" s="1"/>
      <c r="E195" s="3" t="e">
        <f>(B195)/(B195+C195+D195)</f>
        <v>#DIV/0!</v>
      </c>
      <c r="F195" s="1"/>
      <c r="G195" s="1"/>
      <c r="H195" s="1">
        <f>F195-G195</f>
        <v>0</v>
      </c>
      <c r="I195" s="1"/>
      <c r="J195" s="1"/>
      <c r="K195" s="1"/>
      <c r="L195" s="1">
        <f>B195*10</f>
        <v>0</v>
      </c>
      <c r="M195" s="1">
        <f>D195*5</f>
        <v>0</v>
      </c>
      <c r="N195" s="1"/>
      <c r="O195" s="1">
        <f>SUM(I195:N195)</f>
        <v>0</v>
      </c>
    </row>
    <row r="196" spans="1:15" ht="15.75" x14ac:dyDescent="0.25">
      <c r="A196" s="1"/>
      <c r="B196" s="1"/>
      <c r="C196" s="1"/>
      <c r="D196" s="1"/>
      <c r="E196" s="3" t="e">
        <f>(B196)/(B196+C196+D196)</f>
        <v>#DIV/0!</v>
      </c>
      <c r="F196" s="1"/>
      <c r="G196" s="1"/>
      <c r="H196" s="1">
        <f>F196-G196</f>
        <v>0</v>
      </c>
      <c r="I196" s="1"/>
      <c r="J196" s="1"/>
      <c r="K196" s="1"/>
      <c r="L196" s="1">
        <f>B196*10</f>
        <v>0</v>
      </c>
      <c r="M196" s="1">
        <f>D196*5</f>
        <v>0</v>
      </c>
      <c r="N196" s="1"/>
      <c r="O196" s="1">
        <f>SUM(I196:N196)</f>
        <v>0</v>
      </c>
    </row>
    <row r="197" spans="1:15" ht="15.75" x14ac:dyDescent="0.25">
      <c r="A197" s="1"/>
      <c r="B197" s="1"/>
      <c r="C197" s="1"/>
      <c r="D197" s="1"/>
      <c r="E197" s="3" t="e">
        <f>(B197)/(B197+C197+D197)</f>
        <v>#DIV/0!</v>
      </c>
      <c r="F197" s="1"/>
      <c r="G197" s="1"/>
      <c r="H197" s="1">
        <f>F197-G197</f>
        <v>0</v>
      </c>
      <c r="I197" s="1"/>
      <c r="J197" s="1"/>
      <c r="K197" s="1"/>
      <c r="L197" s="1">
        <f>B197*10</f>
        <v>0</v>
      </c>
      <c r="M197" s="1">
        <f>D197*5</f>
        <v>0</v>
      </c>
      <c r="N197" s="1"/>
      <c r="O197" s="1">
        <f>SUM(I197:N197)</f>
        <v>0</v>
      </c>
    </row>
    <row r="198" spans="1:15" ht="15.75" x14ac:dyDescent="0.25">
      <c r="A198" s="1"/>
      <c r="B198" s="1"/>
      <c r="C198" s="1"/>
      <c r="D198" s="1"/>
      <c r="E198" s="3" t="e">
        <f>(B198)/(B198+C198+D198)</f>
        <v>#DIV/0!</v>
      </c>
      <c r="F198" s="1"/>
      <c r="G198" s="1"/>
      <c r="H198" s="1">
        <f>F198-G198</f>
        <v>0</v>
      </c>
      <c r="I198" s="1"/>
      <c r="J198" s="1"/>
      <c r="K198" s="1"/>
      <c r="L198" s="1">
        <f>B198*10</f>
        <v>0</v>
      </c>
      <c r="M198" s="1">
        <f>D198*5</f>
        <v>0</v>
      </c>
      <c r="N198" s="1"/>
      <c r="O198" s="1">
        <f>SUM(I198:N198)</f>
        <v>0</v>
      </c>
    </row>
    <row r="199" spans="1:15" ht="15.75" x14ac:dyDescent="0.25">
      <c r="A199" s="1"/>
      <c r="B199" s="1"/>
      <c r="C199" s="1"/>
      <c r="D199" s="1"/>
      <c r="E199" s="3" t="e">
        <f>(B199)/(B199+C199+D199)</f>
        <v>#DIV/0!</v>
      </c>
      <c r="F199" s="1"/>
      <c r="G199" s="1"/>
      <c r="H199" s="1">
        <f>F199-G199</f>
        <v>0</v>
      </c>
      <c r="I199" s="1"/>
      <c r="J199" s="1"/>
      <c r="K199" s="1"/>
      <c r="L199" s="1">
        <f>B199*10</f>
        <v>0</v>
      </c>
      <c r="M199" s="1">
        <f>D199*5</f>
        <v>0</v>
      </c>
      <c r="N199" s="1"/>
      <c r="O199" s="1">
        <f>SUM(I199:N199)</f>
        <v>0</v>
      </c>
    </row>
    <row r="200" spans="1:15" ht="15.75" x14ac:dyDescent="0.25">
      <c r="A200" s="1"/>
      <c r="B200" s="1"/>
      <c r="C200" s="1"/>
      <c r="D200" s="1"/>
      <c r="E200" s="3" t="e">
        <f>(B200)/(B200+C200+D200)</f>
        <v>#DIV/0!</v>
      </c>
      <c r="F200" s="1"/>
      <c r="G200" s="1"/>
      <c r="H200" s="1">
        <f>F200-G200</f>
        <v>0</v>
      </c>
      <c r="I200" s="1"/>
      <c r="J200" s="1"/>
      <c r="K200" s="1"/>
      <c r="L200" s="1">
        <f>B200*10</f>
        <v>0</v>
      </c>
      <c r="M200" s="1">
        <f>D200*5</f>
        <v>0</v>
      </c>
      <c r="N200" s="1"/>
      <c r="O200" s="1">
        <f>SUM(I200:N200)</f>
        <v>0</v>
      </c>
    </row>
    <row r="201" spans="1:15" ht="15.75" x14ac:dyDescent="0.25">
      <c r="A201" s="1"/>
      <c r="B201" s="1"/>
      <c r="C201" s="1"/>
      <c r="D201" s="1"/>
      <c r="E201" s="3" t="e">
        <f>(B201)/(B201+C201+D201)</f>
        <v>#DIV/0!</v>
      </c>
      <c r="F201" s="1"/>
      <c r="G201" s="1"/>
      <c r="H201" s="1">
        <f>F201-G201</f>
        <v>0</v>
      </c>
      <c r="I201" s="1"/>
      <c r="J201" s="1"/>
      <c r="K201" s="1"/>
      <c r="L201" s="1">
        <f>B201*10</f>
        <v>0</v>
      </c>
      <c r="M201" s="1">
        <f>D201*5</f>
        <v>0</v>
      </c>
      <c r="N201" s="1"/>
      <c r="O201" s="1">
        <f>SUM(I201:N201)</f>
        <v>0</v>
      </c>
    </row>
    <row r="202" spans="1:15" ht="15.75" x14ac:dyDescent="0.25">
      <c r="A202" s="1"/>
      <c r="B202" s="1"/>
      <c r="C202" s="1"/>
      <c r="D202" s="1"/>
      <c r="E202" s="3" t="e">
        <f>(B202)/(B202+C202+D202)</f>
        <v>#DIV/0!</v>
      </c>
      <c r="F202" s="1"/>
      <c r="G202" s="1"/>
      <c r="H202" s="1">
        <f>F202-G202</f>
        <v>0</v>
      </c>
      <c r="I202" s="1"/>
      <c r="J202" s="1"/>
      <c r="K202" s="1"/>
      <c r="L202" s="1">
        <f>B202*10</f>
        <v>0</v>
      </c>
      <c r="M202" s="1">
        <f>D202*5</f>
        <v>0</v>
      </c>
      <c r="N202" s="1"/>
      <c r="O202" s="1">
        <f>SUM(I202:N202)</f>
        <v>0</v>
      </c>
    </row>
    <row r="203" spans="1:15" ht="15.75" x14ac:dyDescent="0.25">
      <c r="A203" s="1"/>
      <c r="B203" s="1"/>
      <c r="C203" s="1"/>
      <c r="D203" s="1"/>
      <c r="E203" s="3" t="e">
        <f>(B203)/(B203+C203+D203)</f>
        <v>#DIV/0!</v>
      </c>
      <c r="F203" s="1"/>
      <c r="G203" s="1"/>
      <c r="H203" s="1">
        <f>F203-G203</f>
        <v>0</v>
      </c>
      <c r="I203" s="1"/>
      <c r="J203" s="1"/>
      <c r="K203" s="1"/>
      <c r="L203" s="1">
        <f>B203*10</f>
        <v>0</v>
      </c>
      <c r="M203" s="1">
        <f>D203*5</f>
        <v>0</v>
      </c>
      <c r="N203" s="1"/>
      <c r="O203" s="1">
        <f>SUM(I203:N203)</f>
        <v>0</v>
      </c>
    </row>
    <row r="204" spans="1:15" ht="15.75" x14ac:dyDescent="0.25">
      <c r="A204" s="1"/>
      <c r="B204" s="1"/>
      <c r="C204" s="1"/>
      <c r="D204" s="1"/>
      <c r="E204" s="3" t="e">
        <f>(B204)/(B204+C204+D204)</f>
        <v>#DIV/0!</v>
      </c>
      <c r="F204" s="1"/>
      <c r="G204" s="1"/>
      <c r="H204" s="1">
        <f>F204-G204</f>
        <v>0</v>
      </c>
      <c r="I204" s="1"/>
      <c r="J204" s="1"/>
      <c r="K204" s="1"/>
      <c r="L204" s="1">
        <f>B204*10</f>
        <v>0</v>
      </c>
      <c r="M204" s="1">
        <f>D204*5</f>
        <v>0</v>
      </c>
      <c r="N204" s="1"/>
      <c r="O204" s="1">
        <f>SUM(I204:N204)</f>
        <v>0</v>
      </c>
    </row>
    <row r="205" spans="1:15" ht="15.75" x14ac:dyDescent="0.25">
      <c r="A205" s="1"/>
      <c r="B205" s="1"/>
      <c r="C205" s="1"/>
      <c r="D205" s="1"/>
      <c r="E205" s="3" t="e">
        <f>(B205)/(B205+C205+D205)</f>
        <v>#DIV/0!</v>
      </c>
      <c r="F205" s="1"/>
      <c r="G205" s="1"/>
      <c r="H205" s="1">
        <f>F205-G205</f>
        <v>0</v>
      </c>
      <c r="I205" s="1"/>
      <c r="J205" s="1"/>
      <c r="K205" s="1"/>
      <c r="L205" s="1">
        <f>B205*10</f>
        <v>0</v>
      </c>
      <c r="M205" s="1">
        <f>D205*5</f>
        <v>0</v>
      </c>
      <c r="N205" s="1"/>
      <c r="O205" s="1">
        <f>SUM(I205:N205)</f>
        <v>0</v>
      </c>
    </row>
    <row r="206" spans="1:15" ht="15.75" x14ac:dyDescent="0.25">
      <c r="A206" s="1"/>
      <c r="B206" s="1"/>
      <c r="C206" s="1"/>
      <c r="D206" s="1"/>
      <c r="E206" s="3" t="e">
        <f>(B206)/(B206+C206+D206)</f>
        <v>#DIV/0!</v>
      </c>
      <c r="F206" s="1"/>
      <c r="G206" s="1"/>
      <c r="H206" s="1">
        <f>F206-G206</f>
        <v>0</v>
      </c>
      <c r="I206" s="1"/>
      <c r="J206" s="1"/>
      <c r="K206" s="1"/>
      <c r="L206" s="1">
        <f>B206*10</f>
        <v>0</v>
      </c>
      <c r="M206" s="1">
        <f>D206*5</f>
        <v>0</v>
      </c>
      <c r="N206" s="1"/>
      <c r="O206" s="1">
        <f>SUM(I206:N206)</f>
        <v>0</v>
      </c>
    </row>
    <row r="207" spans="1:15" ht="15.75" x14ac:dyDescent="0.25">
      <c r="A207" s="1"/>
      <c r="B207" s="1"/>
      <c r="C207" s="1"/>
      <c r="D207" s="1"/>
      <c r="E207" s="3" t="e">
        <f>(B207)/(B207+C207+D207)</f>
        <v>#DIV/0!</v>
      </c>
      <c r="F207" s="1"/>
      <c r="G207" s="1"/>
      <c r="H207" s="1">
        <f>F207-G207</f>
        <v>0</v>
      </c>
      <c r="I207" s="1"/>
      <c r="J207" s="1"/>
      <c r="K207" s="1"/>
      <c r="L207" s="1">
        <f>B207*10</f>
        <v>0</v>
      </c>
      <c r="M207" s="1">
        <f>D207*5</f>
        <v>0</v>
      </c>
      <c r="N207" s="1"/>
      <c r="O207" s="1">
        <f>SUM(I207:N207)</f>
        <v>0</v>
      </c>
    </row>
    <row r="208" spans="1:15" ht="15.75" x14ac:dyDescent="0.25">
      <c r="A208" s="1"/>
      <c r="B208" s="1"/>
      <c r="C208" s="1"/>
      <c r="D208" s="1"/>
      <c r="E208" s="3" t="e">
        <f>(B208)/(B208+C208+D208)</f>
        <v>#DIV/0!</v>
      </c>
      <c r="F208" s="1"/>
      <c r="G208" s="1"/>
      <c r="H208" s="1">
        <f>F208-G208</f>
        <v>0</v>
      </c>
      <c r="I208" s="1"/>
      <c r="J208" s="1"/>
      <c r="K208" s="1"/>
      <c r="L208" s="1">
        <f>B208*10</f>
        <v>0</v>
      </c>
      <c r="M208" s="1">
        <f>D208*5</f>
        <v>0</v>
      </c>
      <c r="N208" s="1"/>
      <c r="O208" s="1">
        <f>SUM(I208:N208)</f>
        <v>0</v>
      </c>
    </row>
    <row r="209" spans="1:15" ht="15.75" x14ac:dyDescent="0.25">
      <c r="A209" s="1"/>
      <c r="B209" s="1"/>
      <c r="C209" s="1"/>
      <c r="D209" s="1"/>
      <c r="E209" s="3" t="e">
        <f>(B209)/(B209+C209+D209)</f>
        <v>#DIV/0!</v>
      </c>
      <c r="F209" s="1"/>
      <c r="G209" s="1"/>
      <c r="H209" s="1">
        <f>F209-G209</f>
        <v>0</v>
      </c>
      <c r="I209" s="1"/>
      <c r="J209" s="1"/>
      <c r="K209" s="1"/>
      <c r="L209" s="1">
        <f>B209*10</f>
        <v>0</v>
      </c>
      <c r="M209" s="1">
        <f>D209*5</f>
        <v>0</v>
      </c>
      <c r="N209" s="1"/>
      <c r="O209" s="1">
        <f>SUM(I209:N209)</f>
        <v>0</v>
      </c>
    </row>
    <row r="210" spans="1:15" ht="15.75" x14ac:dyDescent="0.25">
      <c r="A210" s="1"/>
      <c r="B210" s="1"/>
      <c r="C210" s="1"/>
      <c r="D210" s="1"/>
      <c r="E210" s="3" t="e">
        <f>(B210)/(B210+C210+D210)</f>
        <v>#DIV/0!</v>
      </c>
      <c r="F210" s="1"/>
      <c r="G210" s="1"/>
      <c r="H210" s="1">
        <f>F210-G210</f>
        <v>0</v>
      </c>
      <c r="I210" s="1"/>
      <c r="J210" s="1"/>
      <c r="K210" s="1"/>
      <c r="L210" s="1">
        <f>B210*10</f>
        <v>0</v>
      </c>
      <c r="M210" s="1">
        <f>D210*5</f>
        <v>0</v>
      </c>
      <c r="N210" s="1"/>
      <c r="O210" s="1">
        <f>SUM(I210:N210)</f>
        <v>0</v>
      </c>
    </row>
    <row r="211" spans="1:15" ht="15.75" x14ac:dyDescent="0.25">
      <c r="A211" s="1"/>
      <c r="B211" s="1"/>
      <c r="C211" s="1"/>
      <c r="D211" s="1"/>
      <c r="E211" s="3" t="e">
        <f>(B211)/(B211+C211+D211)</f>
        <v>#DIV/0!</v>
      </c>
      <c r="F211" s="1"/>
      <c r="G211" s="1"/>
      <c r="H211" s="1">
        <f>F211-G211</f>
        <v>0</v>
      </c>
      <c r="I211" s="1"/>
      <c r="J211" s="1"/>
      <c r="K211" s="1"/>
      <c r="L211" s="1">
        <f>B211*10</f>
        <v>0</v>
      </c>
      <c r="M211" s="1">
        <f>D211*5</f>
        <v>0</v>
      </c>
      <c r="N211" s="1"/>
      <c r="O211" s="1">
        <f>SUM(I211:N211)</f>
        <v>0</v>
      </c>
    </row>
    <row r="212" spans="1:15" ht="15.75" x14ac:dyDescent="0.25">
      <c r="A212" s="1"/>
      <c r="B212" s="1"/>
      <c r="C212" s="1"/>
      <c r="D212" s="1"/>
      <c r="E212" s="3" t="e">
        <f>(B212)/(B212+C212+D212)</f>
        <v>#DIV/0!</v>
      </c>
      <c r="F212" s="1"/>
      <c r="G212" s="1"/>
      <c r="H212" s="1">
        <f>F212-G212</f>
        <v>0</v>
      </c>
      <c r="I212" s="1"/>
      <c r="J212" s="1"/>
      <c r="K212" s="1"/>
      <c r="L212" s="1">
        <f>B212*10</f>
        <v>0</v>
      </c>
      <c r="M212" s="1">
        <f>D212*5</f>
        <v>0</v>
      </c>
      <c r="N212" s="1"/>
      <c r="O212" s="1">
        <f>SUM(I212:N212)</f>
        <v>0</v>
      </c>
    </row>
    <row r="213" spans="1:15" ht="15.75" x14ac:dyDescent="0.25">
      <c r="A213" s="1"/>
      <c r="B213" s="1"/>
      <c r="C213" s="1"/>
      <c r="D213" s="1"/>
      <c r="E213" s="3" t="e">
        <f>(B213)/(B213+C213+D213)</f>
        <v>#DIV/0!</v>
      </c>
      <c r="F213" s="1"/>
      <c r="G213" s="1"/>
      <c r="H213" s="1">
        <f>F213-G213</f>
        <v>0</v>
      </c>
      <c r="I213" s="1"/>
      <c r="J213" s="1"/>
      <c r="K213" s="1"/>
      <c r="L213" s="1">
        <f>B213*10</f>
        <v>0</v>
      </c>
      <c r="M213" s="1">
        <f>D213*5</f>
        <v>0</v>
      </c>
      <c r="N213" s="1"/>
      <c r="O213" s="1">
        <f>SUM(I213:N213)</f>
        <v>0</v>
      </c>
    </row>
    <row r="214" spans="1:15" ht="15.75" x14ac:dyDescent="0.25">
      <c r="A214" s="1"/>
      <c r="B214" s="1"/>
      <c r="C214" s="1"/>
      <c r="D214" s="1"/>
      <c r="E214" s="3" t="e">
        <f>(B214)/(B214+C214+D214)</f>
        <v>#DIV/0!</v>
      </c>
      <c r="F214" s="1"/>
      <c r="G214" s="1"/>
      <c r="H214" s="1">
        <f>F214-G214</f>
        <v>0</v>
      </c>
      <c r="I214" s="1"/>
      <c r="J214" s="1"/>
      <c r="K214" s="1"/>
      <c r="L214" s="1">
        <f>B214*10</f>
        <v>0</v>
      </c>
      <c r="M214" s="1">
        <f>D214*5</f>
        <v>0</v>
      </c>
      <c r="N214" s="1"/>
      <c r="O214" s="1">
        <f>SUM(I214:N214)</f>
        <v>0</v>
      </c>
    </row>
    <row r="215" spans="1:15" ht="15.75" x14ac:dyDescent="0.25">
      <c r="A215" s="1"/>
      <c r="B215" s="1"/>
      <c r="C215" s="1"/>
      <c r="D215" s="1"/>
      <c r="E215" s="3" t="e">
        <f>(B215)/(B215+C215+D215)</f>
        <v>#DIV/0!</v>
      </c>
      <c r="F215" s="1"/>
      <c r="G215" s="1"/>
      <c r="H215" s="1">
        <f>F215-G215</f>
        <v>0</v>
      </c>
      <c r="I215" s="1"/>
      <c r="J215" s="1"/>
      <c r="K215" s="1"/>
      <c r="L215" s="1">
        <f>B215*10</f>
        <v>0</v>
      </c>
      <c r="M215" s="1">
        <f>D215*5</f>
        <v>0</v>
      </c>
      <c r="N215" s="1"/>
      <c r="O215" s="1">
        <f>SUM(I215:N215)</f>
        <v>0</v>
      </c>
    </row>
    <row r="216" spans="1:15" ht="15.75" x14ac:dyDescent="0.25">
      <c r="A216" s="1"/>
      <c r="B216" s="1"/>
      <c r="C216" s="1"/>
      <c r="D216" s="1"/>
      <c r="E216" s="3" t="e">
        <f>(B216)/(B216+C216+D216)</f>
        <v>#DIV/0!</v>
      </c>
      <c r="F216" s="1"/>
      <c r="G216" s="1"/>
      <c r="H216" s="1">
        <f>F216-G216</f>
        <v>0</v>
      </c>
      <c r="I216" s="1"/>
      <c r="J216" s="1"/>
      <c r="K216" s="1"/>
      <c r="L216" s="1">
        <f>B216*10</f>
        <v>0</v>
      </c>
      <c r="M216" s="1">
        <f>D216*5</f>
        <v>0</v>
      </c>
      <c r="N216" s="1"/>
      <c r="O216" s="1">
        <f>SUM(I216:N216)</f>
        <v>0</v>
      </c>
    </row>
    <row r="217" spans="1:15" ht="15.75" x14ac:dyDescent="0.25">
      <c r="A217" s="1"/>
      <c r="B217" s="1"/>
      <c r="C217" s="1"/>
      <c r="D217" s="1"/>
      <c r="E217" s="3" t="e">
        <f>(B217)/(B217+C217+D217)</f>
        <v>#DIV/0!</v>
      </c>
      <c r="F217" s="1"/>
      <c r="G217" s="1"/>
      <c r="H217" s="1">
        <f>F217-G217</f>
        <v>0</v>
      </c>
      <c r="I217" s="1"/>
      <c r="J217" s="1"/>
      <c r="K217" s="1"/>
      <c r="L217" s="1">
        <f>B217*10</f>
        <v>0</v>
      </c>
      <c r="M217" s="1">
        <f>D217*5</f>
        <v>0</v>
      </c>
      <c r="N217" s="1"/>
      <c r="O217" s="1">
        <f>SUM(I217:N217)</f>
        <v>0</v>
      </c>
    </row>
    <row r="218" spans="1:15" ht="15.75" x14ac:dyDescent="0.25">
      <c r="A218" s="1"/>
      <c r="B218" s="1"/>
      <c r="C218" s="1"/>
      <c r="D218" s="1"/>
      <c r="E218" s="3" t="e">
        <f>(B218)/(B218+C218+D218)</f>
        <v>#DIV/0!</v>
      </c>
      <c r="F218" s="1"/>
      <c r="G218" s="1"/>
      <c r="H218" s="1">
        <f>F218-G218</f>
        <v>0</v>
      </c>
      <c r="I218" s="1"/>
      <c r="J218" s="1"/>
      <c r="K218" s="1"/>
      <c r="L218" s="1">
        <f>B218*10</f>
        <v>0</v>
      </c>
      <c r="M218" s="1">
        <f>D218*5</f>
        <v>0</v>
      </c>
      <c r="N218" s="1"/>
      <c r="O218" s="1">
        <f>SUM(I218:N218)</f>
        <v>0</v>
      </c>
    </row>
    <row r="219" spans="1:15" ht="15.75" x14ac:dyDescent="0.25">
      <c r="A219" s="1"/>
      <c r="B219" s="1"/>
      <c r="C219" s="1"/>
      <c r="D219" s="1"/>
      <c r="E219" s="3" t="e">
        <f>(B219)/(B219+C219+D219)</f>
        <v>#DIV/0!</v>
      </c>
      <c r="F219" s="1"/>
      <c r="G219" s="1"/>
      <c r="H219" s="1">
        <f>F219-G219</f>
        <v>0</v>
      </c>
      <c r="I219" s="1"/>
      <c r="J219" s="1"/>
      <c r="K219" s="1"/>
      <c r="L219" s="1">
        <f>B219*10</f>
        <v>0</v>
      </c>
      <c r="M219" s="1">
        <f>D219*5</f>
        <v>0</v>
      </c>
      <c r="N219" s="1"/>
      <c r="O219" s="1">
        <f>SUM(I219:N219)</f>
        <v>0</v>
      </c>
    </row>
    <row r="220" spans="1:15" ht="15.75" x14ac:dyDescent="0.25">
      <c r="A220" s="1"/>
      <c r="B220" s="1"/>
      <c r="C220" s="1"/>
      <c r="D220" s="1"/>
      <c r="E220" s="3" t="e">
        <f>(B220)/(B220+C220+D220)</f>
        <v>#DIV/0!</v>
      </c>
      <c r="F220" s="1"/>
      <c r="G220" s="1"/>
      <c r="H220" s="1">
        <f>F220-G220</f>
        <v>0</v>
      </c>
      <c r="I220" s="1"/>
      <c r="J220" s="1"/>
      <c r="K220" s="1"/>
      <c r="L220" s="1">
        <f>B220*10</f>
        <v>0</v>
      </c>
      <c r="M220" s="1">
        <f>D220*5</f>
        <v>0</v>
      </c>
      <c r="N220" s="1"/>
      <c r="O220" s="1">
        <f>SUM(I220:N220)</f>
        <v>0</v>
      </c>
    </row>
    <row r="221" spans="1:15" ht="15.75" x14ac:dyDescent="0.25">
      <c r="A221" s="1"/>
      <c r="B221" s="1"/>
      <c r="C221" s="1"/>
      <c r="D221" s="1"/>
      <c r="E221" s="3" t="e">
        <f>(B221)/(B221+C221+D221)</f>
        <v>#DIV/0!</v>
      </c>
      <c r="F221" s="1"/>
      <c r="G221" s="1"/>
      <c r="H221" s="1">
        <f>F221-G221</f>
        <v>0</v>
      </c>
      <c r="I221" s="1"/>
      <c r="J221" s="1"/>
      <c r="K221" s="1"/>
      <c r="L221" s="1">
        <f>B221*10</f>
        <v>0</v>
      </c>
      <c r="M221" s="1">
        <f>D221*5</f>
        <v>0</v>
      </c>
      <c r="N221" s="1"/>
      <c r="O221" s="1">
        <f>SUM(I221:N221)</f>
        <v>0</v>
      </c>
    </row>
    <row r="222" spans="1:15" ht="15.75" x14ac:dyDescent="0.25">
      <c r="A222" s="1"/>
      <c r="B222" s="1"/>
      <c r="C222" s="1"/>
      <c r="D222" s="1"/>
      <c r="E222" s="3" t="e">
        <f>(B222)/(B222+C222+D222)</f>
        <v>#DIV/0!</v>
      </c>
      <c r="F222" s="1"/>
      <c r="G222" s="1"/>
      <c r="H222" s="1">
        <f>F222-G222</f>
        <v>0</v>
      </c>
      <c r="I222" s="1"/>
      <c r="J222" s="1"/>
      <c r="K222" s="1"/>
      <c r="L222" s="1">
        <f>B222*10</f>
        <v>0</v>
      </c>
      <c r="M222" s="1">
        <f>D222*5</f>
        <v>0</v>
      </c>
      <c r="N222" s="1"/>
      <c r="O222" s="1">
        <f>SUM(I222:N222)</f>
        <v>0</v>
      </c>
    </row>
    <row r="223" spans="1:15" ht="15.75" x14ac:dyDescent="0.25">
      <c r="A223" s="1"/>
      <c r="B223" s="1"/>
      <c r="C223" s="1"/>
      <c r="D223" s="1"/>
      <c r="E223" s="3" t="e">
        <f>(B223)/(B223+C223+D223)</f>
        <v>#DIV/0!</v>
      </c>
      <c r="F223" s="1"/>
      <c r="G223" s="1"/>
      <c r="H223" s="1">
        <f>F223-G223</f>
        <v>0</v>
      </c>
      <c r="I223" s="1"/>
      <c r="J223" s="1"/>
      <c r="K223" s="1"/>
      <c r="L223" s="1">
        <f>B223*10</f>
        <v>0</v>
      </c>
      <c r="M223" s="1">
        <f>D223*5</f>
        <v>0</v>
      </c>
      <c r="N223" s="1"/>
      <c r="O223" s="1">
        <f>SUM(I223:N223)</f>
        <v>0</v>
      </c>
    </row>
    <row r="224" spans="1:15" ht="15.75" x14ac:dyDescent="0.25">
      <c r="A224" s="1"/>
      <c r="B224" s="1"/>
      <c r="C224" s="1"/>
      <c r="D224" s="1"/>
      <c r="E224" s="3" t="e">
        <f>(B224)/(B224+C224+D224)</f>
        <v>#DIV/0!</v>
      </c>
      <c r="F224" s="1"/>
      <c r="G224" s="1"/>
      <c r="H224" s="1">
        <f>F224-G224</f>
        <v>0</v>
      </c>
      <c r="I224" s="1"/>
      <c r="J224" s="1"/>
      <c r="K224" s="1"/>
      <c r="L224" s="1">
        <f>B224*10</f>
        <v>0</v>
      </c>
      <c r="M224" s="1">
        <f>D224*5</f>
        <v>0</v>
      </c>
      <c r="N224" s="1"/>
      <c r="O224" s="1">
        <f>SUM(I224:N224)</f>
        <v>0</v>
      </c>
    </row>
    <row r="225" spans="1:15" ht="15.75" x14ac:dyDescent="0.25">
      <c r="A225" s="1"/>
      <c r="B225" s="1"/>
      <c r="C225" s="1"/>
      <c r="D225" s="1"/>
      <c r="E225" s="3" t="e">
        <f>(B225)/(B225+C225+D225)</f>
        <v>#DIV/0!</v>
      </c>
      <c r="F225" s="1"/>
      <c r="G225" s="1"/>
      <c r="H225" s="1">
        <f>F225-G225</f>
        <v>0</v>
      </c>
      <c r="I225" s="1"/>
      <c r="J225" s="1"/>
      <c r="K225" s="1"/>
      <c r="L225" s="1">
        <f>B225*10</f>
        <v>0</v>
      </c>
      <c r="M225" s="1">
        <f>D225*5</f>
        <v>0</v>
      </c>
      <c r="N225" s="1"/>
      <c r="O225" s="1">
        <f>SUM(I225:N225)</f>
        <v>0</v>
      </c>
    </row>
    <row r="226" spans="1:15" ht="15.75" x14ac:dyDescent="0.25">
      <c r="A226" s="1"/>
      <c r="B226" s="1"/>
      <c r="C226" s="1"/>
      <c r="D226" s="1"/>
      <c r="E226" s="3" t="e">
        <f>(B226)/(B226+C226+D226)</f>
        <v>#DIV/0!</v>
      </c>
      <c r="F226" s="1"/>
      <c r="G226" s="1"/>
      <c r="H226" s="1">
        <f>F226-G226</f>
        <v>0</v>
      </c>
      <c r="I226" s="1"/>
      <c r="J226" s="1"/>
      <c r="K226" s="1"/>
      <c r="L226" s="1">
        <f>B226*10</f>
        <v>0</v>
      </c>
      <c r="M226" s="1">
        <f>D226*5</f>
        <v>0</v>
      </c>
      <c r="N226" s="1"/>
      <c r="O226" s="1">
        <f>SUM(I226:N226)</f>
        <v>0</v>
      </c>
    </row>
    <row r="227" spans="1:15" ht="15.75" x14ac:dyDescent="0.25">
      <c r="A227" s="1"/>
      <c r="B227" s="1"/>
      <c r="C227" s="1"/>
      <c r="D227" s="1"/>
      <c r="E227" s="3" t="e">
        <f>(B227)/(B227+C227+D227)</f>
        <v>#DIV/0!</v>
      </c>
      <c r="F227" s="1"/>
      <c r="G227" s="1"/>
      <c r="H227" s="1">
        <f>F227-G227</f>
        <v>0</v>
      </c>
      <c r="I227" s="1"/>
      <c r="J227" s="1"/>
      <c r="K227" s="1"/>
      <c r="L227" s="1">
        <f>B227*10</f>
        <v>0</v>
      </c>
      <c r="M227" s="1">
        <f>D227*5</f>
        <v>0</v>
      </c>
      <c r="N227" s="1"/>
      <c r="O227" s="1">
        <f>SUM(I227:N227)</f>
        <v>0</v>
      </c>
    </row>
    <row r="228" spans="1:15" ht="15.75" x14ac:dyDescent="0.25">
      <c r="A228" s="1"/>
      <c r="B228" s="1"/>
      <c r="C228" s="1"/>
      <c r="D228" s="1"/>
      <c r="E228" s="3" t="e">
        <f>(B228)/(B228+C228+D228)</f>
        <v>#DIV/0!</v>
      </c>
      <c r="F228" s="1"/>
      <c r="G228" s="1"/>
      <c r="H228" s="1">
        <f>F228-G228</f>
        <v>0</v>
      </c>
      <c r="I228" s="1"/>
      <c r="J228" s="1"/>
      <c r="K228" s="1"/>
      <c r="L228" s="1">
        <f>B228*10</f>
        <v>0</v>
      </c>
      <c r="M228" s="1">
        <f>D228*5</f>
        <v>0</v>
      </c>
      <c r="N228" s="1"/>
      <c r="O228" s="1">
        <f>SUM(I228:N228)</f>
        <v>0</v>
      </c>
    </row>
    <row r="229" spans="1:15" ht="15.75" x14ac:dyDescent="0.25">
      <c r="A229" s="1"/>
      <c r="B229" s="1"/>
      <c r="C229" s="1"/>
      <c r="D229" s="1"/>
      <c r="E229" s="3" t="e">
        <f>(B229)/(B229+C229+D229)</f>
        <v>#DIV/0!</v>
      </c>
      <c r="F229" s="1"/>
      <c r="G229" s="1"/>
      <c r="H229" s="1">
        <f>F229-G229</f>
        <v>0</v>
      </c>
      <c r="I229" s="1"/>
      <c r="J229" s="1"/>
      <c r="K229" s="1"/>
      <c r="L229" s="1">
        <f>B229*10</f>
        <v>0</v>
      </c>
      <c r="M229" s="1">
        <f>D229*5</f>
        <v>0</v>
      </c>
      <c r="N229" s="1"/>
      <c r="O229" s="1">
        <f>SUM(I229:N229)</f>
        <v>0</v>
      </c>
    </row>
    <row r="230" spans="1:15" ht="15.75" x14ac:dyDescent="0.25">
      <c r="A230" s="1"/>
      <c r="B230" s="1"/>
      <c r="C230" s="1"/>
      <c r="D230" s="1"/>
      <c r="E230" s="3" t="e">
        <f>(B230)/(B230+C230+D230)</f>
        <v>#DIV/0!</v>
      </c>
      <c r="F230" s="1"/>
      <c r="G230" s="1"/>
      <c r="H230" s="1">
        <f>F230-G230</f>
        <v>0</v>
      </c>
      <c r="I230" s="1"/>
      <c r="J230" s="1"/>
      <c r="K230" s="1"/>
      <c r="L230" s="1">
        <f>B230*10</f>
        <v>0</v>
      </c>
      <c r="M230" s="1">
        <f>D230*5</f>
        <v>0</v>
      </c>
      <c r="N230" s="1"/>
      <c r="O230" s="1">
        <f>SUM(I230:N230)</f>
        <v>0</v>
      </c>
    </row>
    <row r="231" spans="1:15" ht="15.75" x14ac:dyDescent="0.25">
      <c r="A231" s="1"/>
      <c r="B231" s="1"/>
      <c r="C231" s="1"/>
      <c r="D231" s="1"/>
      <c r="E231" s="3" t="e">
        <f>(B231)/(B231+C231+D231)</f>
        <v>#DIV/0!</v>
      </c>
      <c r="F231" s="1"/>
      <c r="G231" s="1"/>
      <c r="H231" s="1">
        <f>F231-G231</f>
        <v>0</v>
      </c>
      <c r="I231" s="1"/>
      <c r="J231" s="1"/>
      <c r="K231" s="1"/>
      <c r="L231" s="1">
        <f>B231*10</f>
        <v>0</v>
      </c>
      <c r="M231" s="1">
        <f>D231*5</f>
        <v>0</v>
      </c>
      <c r="N231" s="1"/>
      <c r="O231" s="1">
        <f>SUM(I231:N231)</f>
        <v>0</v>
      </c>
    </row>
    <row r="232" spans="1:15" ht="15.75" x14ac:dyDescent="0.25">
      <c r="A232" s="1"/>
      <c r="B232" s="1"/>
      <c r="C232" s="1"/>
      <c r="D232" s="1"/>
      <c r="E232" s="3" t="e">
        <f>(B232)/(B232+C232+D232)</f>
        <v>#DIV/0!</v>
      </c>
      <c r="F232" s="1"/>
      <c r="G232" s="1"/>
      <c r="H232" s="1">
        <f>F232-G232</f>
        <v>0</v>
      </c>
      <c r="I232" s="1"/>
      <c r="J232" s="1"/>
      <c r="K232" s="1"/>
      <c r="L232" s="1">
        <f>B232*10</f>
        <v>0</v>
      </c>
      <c r="M232" s="1">
        <f>D232*5</f>
        <v>0</v>
      </c>
      <c r="N232" s="1"/>
      <c r="O232" s="1">
        <f>SUM(I232:N232)</f>
        <v>0</v>
      </c>
    </row>
    <row r="233" spans="1:15" ht="15.75" x14ac:dyDescent="0.25">
      <c r="A233" s="1"/>
      <c r="B233" s="1"/>
      <c r="C233" s="1"/>
      <c r="D233" s="1"/>
      <c r="E233" s="3" t="e">
        <f>(B233)/(B233+C233+D233)</f>
        <v>#DIV/0!</v>
      </c>
      <c r="F233" s="1"/>
      <c r="G233" s="1"/>
      <c r="H233" s="1">
        <f>F233-G233</f>
        <v>0</v>
      </c>
      <c r="I233" s="1"/>
      <c r="J233" s="1"/>
      <c r="K233" s="1"/>
      <c r="L233" s="1">
        <f>B233*10</f>
        <v>0</v>
      </c>
      <c r="M233" s="1">
        <f>D233*5</f>
        <v>0</v>
      </c>
      <c r="N233" s="1"/>
      <c r="O233" s="1">
        <f>SUM(I233:N233)</f>
        <v>0</v>
      </c>
    </row>
    <row r="234" spans="1:15" ht="15.75" x14ac:dyDescent="0.25">
      <c r="A234" s="1"/>
      <c r="B234" s="1"/>
      <c r="C234" s="1"/>
      <c r="D234" s="1"/>
      <c r="E234" s="3" t="e">
        <f>(B234)/(B234+C234+D234)</f>
        <v>#DIV/0!</v>
      </c>
      <c r="F234" s="1"/>
      <c r="G234" s="1"/>
      <c r="H234" s="1">
        <f>F234-G234</f>
        <v>0</v>
      </c>
      <c r="I234" s="1"/>
      <c r="J234" s="1"/>
      <c r="K234" s="1"/>
      <c r="L234" s="1">
        <f>B234*10</f>
        <v>0</v>
      </c>
      <c r="M234" s="1">
        <f>D234*5</f>
        <v>0</v>
      </c>
      <c r="N234" s="1"/>
      <c r="O234" s="1">
        <f>SUM(I234:N234)</f>
        <v>0</v>
      </c>
    </row>
    <row r="235" spans="1:15" ht="15.75" x14ac:dyDescent="0.25">
      <c r="A235" s="1"/>
      <c r="B235" s="1"/>
      <c r="C235" s="1"/>
      <c r="D235" s="1"/>
      <c r="E235" s="3" t="e">
        <f>(B235)/(B235+C235+D235)</f>
        <v>#DIV/0!</v>
      </c>
      <c r="F235" s="1"/>
      <c r="G235" s="1"/>
      <c r="H235" s="1">
        <f>F235-G235</f>
        <v>0</v>
      </c>
      <c r="I235" s="1"/>
      <c r="J235" s="1"/>
      <c r="K235" s="1"/>
      <c r="L235" s="1">
        <f>B235*10</f>
        <v>0</v>
      </c>
      <c r="M235" s="1">
        <f>D235*5</f>
        <v>0</v>
      </c>
      <c r="N235" s="1"/>
      <c r="O235" s="1">
        <f>SUM(I235:N235)</f>
        <v>0</v>
      </c>
    </row>
    <row r="236" spans="1:15" ht="15.75" x14ac:dyDescent="0.25">
      <c r="A236" s="1"/>
      <c r="B236" s="1"/>
      <c r="C236" s="1"/>
      <c r="D236" s="1"/>
      <c r="E236" s="3" t="e">
        <f>(B236)/(B236+C236+D236)</f>
        <v>#DIV/0!</v>
      </c>
      <c r="F236" s="1"/>
      <c r="G236" s="1"/>
      <c r="H236" s="1">
        <f>F236-G236</f>
        <v>0</v>
      </c>
      <c r="I236" s="1"/>
      <c r="J236" s="1"/>
      <c r="K236" s="1"/>
      <c r="L236" s="1">
        <f>B236*10</f>
        <v>0</v>
      </c>
      <c r="M236" s="1">
        <f>D236*5</f>
        <v>0</v>
      </c>
      <c r="N236" s="1"/>
      <c r="O236" s="1">
        <f>SUM(I236:N236)</f>
        <v>0</v>
      </c>
    </row>
    <row r="237" spans="1:15" ht="15.75" x14ac:dyDescent="0.25">
      <c r="A237" s="1"/>
      <c r="B237" s="1"/>
      <c r="C237" s="1"/>
      <c r="D237" s="1"/>
      <c r="E237" s="3" t="e">
        <f>(B237)/(B237+C237+D237)</f>
        <v>#DIV/0!</v>
      </c>
      <c r="F237" s="1"/>
      <c r="G237" s="1"/>
      <c r="H237" s="1">
        <f>F237-G237</f>
        <v>0</v>
      </c>
      <c r="I237" s="1"/>
      <c r="J237" s="1"/>
      <c r="K237" s="1"/>
      <c r="L237" s="1">
        <f>B237*10</f>
        <v>0</v>
      </c>
      <c r="M237" s="1">
        <f>D237*5</f>
        <v>0</v>
      </c>
      <c r="N237" s="1"/>
      <c r="O237" s="1">
        <f>SUM(I237:N237)</f>
        <v>0</v>
      </c>
    </row>
    <row r="238" spans="1:15" ht="15.75" x14ac:dyDescent="0.25">
      <c r="A238" s="1"/>
      <c r="B238" s="1"/>
      <c r="C238" s="1"/>
      <c r="D238" s="1"/>
      <c r="E238" s="3" t="e">
        <f>(B238)/(B238+C238+D238)</f>
        <v>#DIV/0!</v>
      </c>
      <c r="F238" s="1"/>
      <c r="G238" s="1"/>
      <c r="H238" s="1">
        <f>F238-G238</f>
        <v>0</v>
      </c>
      <c r="I238" s="1"/>
      <c r="J238" s="1"/>
      <c r="K238" s="1"/>
      <c r="L238" s="1">
        <f>B238*10</f>
        <v>0</v>
      </c>
      <c r="M238" s="1">
        <f>D238*5</f>
        <v>0</v>
      </c>
      <c r="N238" s="1"/>
      <c r="O238" s="1">
        <f>SUM(I238:N238)</f>
        <v>0</v>
      </c>
    </row>
    <row r="239" spans="1:15" ht="15.75" x14ac:dyDescent="0.25">
      <c r="A239" s="1"/>
      <c r="B239" s="1"/>
      <c r="C239" s="1"/>
      <c r="D239" s="1"/>
      <c r="E239" s="3" t="e">
        <f>(B239)/(B239+C239+D239)</f>
        <v>#DIV/0!</v>
      </c>
      <c r="F239" s="1"/>
      <c r="G239" s="1"/>
      <c r="H239" s="1">
        <f>F239-G239</f>
        <v>0</v>
      </c>
      <c r="I239" s="1"/>
      <c r="J239" s="1"/>
      <c r="K239" s="1"/>
      <c r="L239" s="1">
        <f>B239*10</f>
        <v>0</v>
      </c>
      <c r="M239" s="1">
        <f>D239*5</f>
        <v>0</v>
      </c>
      <c r="N239" s="1"/>
      <c r="O239" s="1">
        <f>SUM(I239:N239)</f>
        <v>0</v>
      </c>
    </row>
    <row r="240" spans="1:15" ht="15.75" x14ac:dyDescent="0.25">
      <c r="A240" s="1"/>
      <c r="B240" s="1"/>
      <c r="C240" s="1"/>
      <c r="D240" s="1"/>
      <c r="E240" s="3" t="e">
        <f>(B240)/(B240+C240+D240)</f>
        <v>#DIV/0!</v>
      </c>
      <c r="F240" s="1"/>
      <c r="G240" s="1"/>
      <c r="H240" s="1">
        <f>F240-G240</f>
        <v>0</v>
      </c>
      <c r="I240" s="1"/>
      <c r="J240" s="1"/>
      <c r="K240" s="1"/>
      <c r="L240" s="1">
        <f>B240*10</f>
        <v>0</v>
      </c>
      <c r="M240" s="1">
        <f>D240*5</f>
        <v>0</v>
      </c>
      <c r="N240" s="1"/>
      <c r="O240" s="1">
        <f>SUM(I240:N240)</f>
        <v>0</v>
      </c>
    </row>
    <row r="241" spans="1:15" ht="15.75" x14ac:dyDescent="0.25">
      <c r="A241" s="1"/>
      <c r="B241" s="1"/>
      <c r="C241" s="1"/>
      <c r="D241" s="1"/>
      <c r="E241" s="3" t="e">
        <f>(B241)/(B241+C241+D241)</f>
        <v>#DIV/0!</v>
      </c>
      <c r="F241" s="1"/>
      <c r="G241" s="1"/>
      <c r="H241" s="1">
        <f>F241-G241</f>
        <v>0</v>
      </c>
      <c r="I241" s="1"/>
      <c r="J241" s="1"/>
      <c r="K241" s="1"/>
      <c r="L241" s="1">
        <f>B241*10</f>
        <v>0</v>
      </c>
      <c r="M241" s="1">
        <f>D241*5</f>
        <v>0</v>
      </c>
      <c r="N241" s="1"/>
      <c r="O241" s="1">
        <f>SUM(I241:N241)</f>
        <v>0</v>
      </c>
    </row>
  </sheetData>
  <sortState xmlns:xlrd2="http://schemas.microsoft.com/office/spreadsheetml/2017/richdata2" ref="A3:O241">
    <sortCondition ref="A6:A241"/>
  </sortState>
  <mergeCells count="1">
    <mergeCell ref="A1:O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7"/>
  <sheetViews>
    <sheetView workbookViewId="0">
      <selection activeCell="L28" sqref="L28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21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123</v>
      </c>
      <c r="B3" s="1">
        <v>0</v>
      </c>
      <c r="C3" s="1">
        <v>2</v>
      </c>
      <c r="D3" s="1">
        <v>1</v>
      </c>
      <c r="E3" s="3">
        <f t="shared" ref="E3:E34" si="0">(B3)/(B3+C3+D3)</f>
        <v>0</v>
      </c>
      <c r="F3" s="1">
        <f>2+3+0</f>
        <v>5</v>
      </c>
      <c r="G3" s="1">
        <f>18+3+14</f>
        <v>35</v>
      </c>
      <c r="H3" s="1">
        <f t="shared" ref="H3:H34" si="1">F3-G3</f>
        <v>-30</v>
      </c>
      <c r="I3" s="1"/>
      <c r="J3" s="1"/>
      <c r="K3" s="1"/>
      <c r="L3" s="1">
        <f t="shared" ref="L3:L34" si="2">B3*10</f>
        <v>0</v>
      </c>
      <c r="M3" s="1">
        <f>D3*5</f>
        <v>5</v>
      </c>
      <c r="N3" s="1">
        <v>10</v>
      </c>
      <c r="O3" s="1">
        <f t="shared" ref="O3:O34" si="3">SUM(I3:N3)</f>
        <v>15</v>
      </c>
    </row>
    <row r="4" spans="1:15" ht="15.75" x14ac:dyDescent="0.25">
      <c r="A4" s="1" t="s">
        <v>128</v>
      </c>
      <c r="B4" s="1">
        <v>0</v>
      </c>
      <c r="C4" s="1">
        <v>7</v>
      </c>
      <c r="D4" s="1">
        <v>0</v>
      </c>
      <c r="E4" s="3">
        <f t="shared" si="0"/>
        <v>0</v>
      </c>
      <c r="F4" s="1">
        <f>5+7+6+2+1+4+5</f>
        <v>30</v>
      </c>
      <c r="G4" s="1">
        <f>8+10+13+14+4+10+11</f>
        <v>70</v>
      </c>
      <c r="H4" s="1">
        <f t="shared" si="1"/>
        <v>-40</v>
      </c>
      <c r="I4" s="1"/>
      <c r="J4" s="1"/>
      <c r="K4" s="1"/>
      <c r="L4" s="1">
        <f t="shared" si="2"/>
        <v>0</v>
      </c>
      <c r="M4" s="1">
        <f>D4*5</f>
        <v>0</v>
      </c>
      <c r="N4" s="1">
        <v>20</v>
      </c>
      <c r="O4" s="1">
        <f t="shared" si="3"/>
        <v>20</v>
      </c>
    </row>
    <row r="5" spans="1:15" ht="15.75" x14ac:dyDescent="0.25">
      <c r="A5" s="1" t="s">
        <v>60</v>
      </c>
      <c r="B5" s="1">
        <v>5</v>
      </c>
      <c r="C5" s="1">
        <v>7</v>
      </c>
      <c r="D5" s="1">
        <v>0</v>
      </c>
      <c r="E5" s="3">
        <f t="shared" si="0"/>
        <v>0.41666666666666669</v>
      </c>
      <c r="F5" s="1">
        <f>17+1+8+6+8+2+9+11+2</f>
        <v>64</v>
      </c>
      <c r="G5" s="1">
        <f>24+6+7+3+1+10+16+5+14</f>
        <v>86</v>
      </c>
      <c r="H5" s="1">
        <f t="shared" si="1"/>
        <v>-22</v>
      </c>
      <c r="I5" s="1">
        <v>60</v>
      </c>
      <c r="J5" s="1">
        <v>40</v>
      </c>
      <c r="K5" s="1"/>
      <c r="L5" s="1">
        <f t="shared" si="2"/>
        <v>50</v>
      </c>
      <c r="M5" s="1">
        <f>D5*5</f>
        <v>0</v>
      </c>
      <c r="N5" s="1">
        <v>30</v>
      </c>
      <c r="O5" s="1">
        <f t="shared" si="3"/>
        <v>180</v>
      </c>
    </row>
    <row r="6" spans="1:15" ht="15.75" x14ac:dyDescent="0.25">
      <c r="A6" s="1" t="s">
        <v>86</v>
      </c>
      <c r="B6" s="1">
        <v>1</v>
      </c>
      <c r="C6" s="1">
        <v>11</v>
      </c>
      <c r="D6" s="1">
        <v>0</v>
      </c>
      <c r="E6" s="3">
        <f t="shared" si="0"/>
        <v>8.3333333333333329E-2</v>
      </c>
      <c r="F6" s="1">
        <f>3+1+0+0+7+3+0+7+1+4+2+1</f>
        <v>29</v>
      </c>
      <c r="G6" s="1">
        <f>11+7+8+19+8+6+14+6+13+5+9+7</f>
        <v>113</v>
      </c>
      <c r="H6" s="1">
        <f t="shared" si="1"/>
        <v>-84</v>
      </c>
      <c r="I6" s="1"/>
      <c r="J6" s="1"/>
      <c r="K6" s="1">
        <v>20</v>
      </c>
      <c r="L6" s="1">
        <f t="shared" si="2"/>
        <v>10</v>
      </c>
      <c r="M6" s="1">
        <v>0</v>
      </c>
      <c r="N6" s="1">
        <v>40</v>
      </c>
      <c r="O6" s="1">
        <f t="shared" si="3"/>
        <v>70</v>
      </c>
    </row>
    <row r="7" spans="1:15" ht="15.75" x14ac:dyDescent="0.25">
      <c r="A7" s="1" t="s">
        <v>121</v>
      </c>
      <c r="B7" s="1">
        <v>1</v>
      </c>
      <c r="C7" s="1">
        <v>3</v>
      </c>
      <c r="D7" s="1">
        <v>0</v>
      </c>
      <c r="E7" s="3">
        <f t="shared" si="0"/>
        <v>0.25</v>
      </c>
      <c r="F7" s="1">
        <f>6+6+5+5</f>
        <v>22</v>
      </c>
      <c r="G7" s="1">
        <f>4+11+4+6</f>
        <v>25</v>
      </c>
      <c r="H7" s="1">
        <f t="shared" si="1"/>
        <v>-3</v>
      </c>
      <c r="I7" s="1"/>
      <c r="J7" s="1">
        <v>40</v>
      </c>
      <c r="K7" s="1"/>
      <c r="L7" s="1">
        <f t="shared" si="2"/>
        <v>10</v>
      </c>
      <c r="M7" s="1">
        <f t="shared" ref="M7:M38" si="4">D7*5</f>
        <v>0</v>
      </c>
      <c r="N7" s="1">
        <v>10</v>
      </c>
      <c r="O7" s="1">
        <f t="shared" si="3"/>
        <v>60</v>
      </c>
    </row>
    <row r="8" spans="1:15" ht="15.75" x14ac:dyDescent="0.25">
      <c r="A8" s="1" t="s">
        <v>87</v>
      </c>
      <c r="B8" s="1">
        <v>13</v>
      </c>
      <c r="C8" s="1">
        <v>1</v>
      </c>
      <c r="D8" s="1">
        <v>0</v>
      </c>
      <c r="E8" s="3">
        <f t="shared" si="0"/>
        <v>0.9285714285714286</v>
      </c>
      <c r="F8" s="1">
        <f>15+7+10+5+16+4+5+11+9+6+4+13+10+4</f>
        <v>119</v>
      </c>
      <c r="G8" s="1">
        <f>0+1+2+4+0+3+1+6+4+5+3+4+3+10</f>
        <v>46</v>
      </c>
      <c r="H8" s="1">
        <f t="shared" si="1"/>
        <v>73</v>
      </c>
      <c r="I8" s="1">
        <v>180</v>
      </c>
      <c r="J8" s="1"/>
      <c r="K8" s="1">
        <v>20</v>
      </c>
      <c r="L8" s="1">
        <f t="shared" si="2"/>
        <v>130</v>
      </c>
      <c r="M8" s="1">
        <f t="shared" si="4"/>
        <v>0</v>
      </c>
      <c r="N8" s="1">
        <v>40</v>
      </c>
      <c r="O8" s="1">
        <f t="shared" si="3"/>
        <v>370</v>
      </c>
    </row>
    <row r="9" spans="1:15" ht="15.75" x14ac:dyDescent="0.25">
      <c r="A9" s="1" t="s">
        <v>101</v>
      </c>
      <c r="B9" s="1">
        <v>1</v>
      </c>
      <c r="C9" s="1">
        <v>2</v>
      </c>
      <c r="D9" s="1">
        <v>0</v>
      </c>
      <c r="E9" s="3">
        <f t="shared" si="0"/>
        <v>0.33333333333333331</v>
      </c>
      <c r="F9" s="1">
        <f>3+3+3</f>
        <v>9</v>
      </c>
      <c r="G9" s="1">
        <f>2+12+6</f>
        <v>20</v>
      </c>
      <c r="H9" s="1">
        <f t="shared" si="1"/>
        <v>-11</v>
      </c>
      <c r="I9" s="1"/>
      <c r="J9" s="1"/>
      <c r="K9" s="1">
        <v>20</v>
      </c>
      <c r="L9" s="1">
        <f t="shared" si="2"/>
        <v>10</v>
      </c>
      <c r="M9" s="1">
        <f t="shared" si="4"/>
        <v>0</v>
      </c>
      <c r="N9" s="1">
        <v>10</v>
      </c>
      <c r="O9" s="1">
        <f t="shared" si="3"/>
        <v>40</v>
      </c>
    </row>
    <row r="10" spans="1:15" ht="15.75" x14ac:dyDescent="0.25">
      <c r="A10" s="1" t="s">
        <v>39</v>
      </c>
      <c r="B10" s="1">
        <v>13</v>
      </c>
      <c r="C10" s="1">
        <v>0</v>
      </c>
      <c r="D10" s="1">
        <v>0</v>
      </c>
      <c r="E10" s="3">
        <f t="shared" si="0"/>
        <v>1</v>
      </c>
      <c r="F10" s="1">
        <f>11+8+5+8+13+10+12+13+10+4+11+14+11</f>
        <v>130</v>
      </c>
      <c r="G10" s="1">
        <f>1+7+3+3+1+7+4+1+6+1+2+2+9</f>
        <v>47</v>
      </c>
      <c r="H10" s="1">
        <f t="shared" si="1"/>
        <v>83</v>
      </c>
      <c r="I10" s="1">
        <v>180</v>
      </c>
      <c r="J10" s="1"/>
      <c r="K10" s="1"/>
      <c r="L10" s="1">
        <f t="shared" si="2"/>
        <v>130</v>
      </c>
      <c r="M10" s="1">
        <f t="shared" si="4"/>
        <v>0</v>
      </c>
      <c r="N10" s="1">
        <v>30</v>
      </c>
      <c r="O10" s="1">
        <f t="shared" si="3"/>
        <v>340</v>
      </c>
    </row>
    <row r="11" spans="1:15" ht="15.75" x14ac:dyDescent="0.25">
      <c r="A11" s="1" t="s">
        <v>85</v>
      </c>
      <c r="B11" s="1">
        <v>4</v>
      </c>
      <c r="C11" s="1">
        <v>4</v>
      </c>
      <c r="D11" s="1">
        <v>0</v>
      </c>
      <c r="E11" s="3">
        <f t="shared" si="0"/>
        <v>0.5</v>
      </c>
      <c r="F11" s="1">
        <f>11+1+2+2+12+10+10+3</f>
        <v>51</v>
      </c>
      <c r="G11" s="1">
        <f>3+6+1+10+6+11+0+4</f>
        <v>41</v>
      </c>
      <c r="H11" s="1">
        <f t="shared" si="1"/>
        <v>10</v>
      </c>
      <c r="I11" s="1"/>
      <c r="J11" s="1">
        <v>40</v>
      </c>
      <c r="K11" s="1"/>
      <c r="L11" s="1">
        <f t="shared" si="2"/>
        <v>40</v>
      </c>
      <c r="M11" s="1">
        <f t="shared" si="4"/>
        <v>0</v>
      </c>
      <c r="N11" s="1">
        <v>20</v>
      </c>
      <c r="O11" s="1">
        <f t="shared" si="3"/>
        <v>100</v>
      </c>
    </row>
    <row r="12" spans="1:15" ht="15.75" x14ac:dyDescent="0.25">
      <c r="A12" s="1" t="s">
        <v>91</v>
      </c>
      <c r="B12" s="1">
        <v>2</v>
      </c>
      <c r="C12" s="1">
        <v>1</v>
      </c>
      <c r="D12" s="1">
        <v>0</v>
      </c>
      <c r="E12" s="3">
        <f t="shared" si="0"/>
        <v>0.66666666666666663</v>
      </c>
      <c r="F12" s="1">
        <f>6+7+0</f>
        <v>13</v>
      </c>
      <c r="G12" s="1">
        <f>1+5+10</f>
        <v>16</v>
      </c>
      <c r="H12" s="1">
        <f t="shared" si="1"/>
        <v>-3</v>
      </c>
      <c r="I12" s="1"/>
      <c r="J12" s="1"/>
      <c r="K12" s="1">
        <v>20</v>
      </c>
      <c r="L12" s="1">
        <f t="shared" si="2"/>
        <v>20</v>
      </c>
      <c r="M12" s="1">
        <f t="shared" si="4"/>
        <v>0</v>
      </c>
      <c r="N12" s="1">
        <v>10</v>
      </c>
      <c r="O12" s="1">
        <f t="shared" si="3"/>
        <v>50</v>
      </c>
    </row>
    <row r="13" spans="1:15" ht="15.75" x14ac:dyDescent="0.25">
      <c r="A13" s="1" t="s">
        <v>45</v>
      </c>
      <c r="B13" s="1">
        <v>4</v>
      </c>
      <c r="C13" s="1">
        <v>0</v>
      </c>
      <c r="D13" s="1">
        <v>0</v>
      </c>
      <c r="E13" s="3">
        <f t="shared" si="0"/>
        <v>1</v>
      </c>
      <c r="F13" s="1">
        <f>13+9+7+12</f>
        <v>41</v>
      </c>
      <c r="G13" s="1">
        <f>3+0+1+0</f>
        <v>4</v>
      </c>
      <c r="H13" s="1">
        <f t="shared" si="1"/>
        <v>37</v>
      </c>
      <c r="I13" s="1">
        <v>60</v>
      </c>
      <c r="J13" s="1"/>
      <c r="K13" s="1"/>
      <c r="L13" s="1">
        <f t="shared" si="2"/>
        <v>40</v>
      </c>
      <c r="M13" s="1">
        <f t="shared" si="4"/>
        <v>0</v>
      </c>
      <c r="N13" s="1">
        <v>10</v>
      </c>
      <c r="O13" s="1">
        <f t="shared" si="3"/>
        <v>110</v>
      </c>
    </row>
    <row r="14" spans="1:15" ht="15.75" x14ac:dyDescent="0.25">
      <c r="A14" s="1" t="s">
        <v>102</v>
      </c>
      <c r="B14" s="1">
        <v>1</v>
      </c>
      <c r="C14" s="1">
        <v>2</v>
      </c>
      <c r="D14" s="1">
        <v>0</v>
      </c>
      <c r="E14" s="3">
        <f t="shared" si="0"/>
        <v>0.33333333333333331</v>
      </c>
      <c r="F14" s="1">
        <f>2+0+5</f>
        <v>7</v>
      </c>
      <c r="G14" s="1">
        <f>0+5+7</f>
        <v>12</v>
      </c>
      <c r="H14" s="1">
        <f t="shared" si="1"/>
        <v>-5</v>
      </c>
      <c r="I14" s="1"/>
      <c r="J14" s="1"/>
      <c r="K14" s="1">
        <v>20</v>
      </c>
      <c r="L14" s="1">
        <f t="shared" si="2"/>
        <v>10</v>
      </c>
      <c r="M14" s="1">
        <f t="shared" si="4"/>
        <v>0</v>
      </c>
      <c r="N14" s="1">
        <v>10</v>
      </c>
      <c r="O14" s="1">
        <f t="shared" si="3"/>
        <v>40</v>
      </c>
    </row>
    <row r="15" spans="1:15" ht="15.75" x14ac:dyDescent="0.25">
      <c r="A15" s="1" t="s">
        <v>32</v>
      </c>
      <c r="B15" s="1">
        <v>5</v>
      </c>
      <c r="C15" s="1">
        <v>3</v>
      </c>
      <c r="D15" s="1">
        <v>0</v>
      </c>
      <c r="E15" s="3">
        <f t="shared" si="0"/>
        <v>0.625</v>
      </c>
      <c r="F15" s="1">
        <f>34+19+4+10+3</f>
        <v>70</v>
      </c>
      <c r="G15" s="1">
        <f>24+0+5+0+4</f>
        <v>33</v>
      </c>
      <c r="H15" s="1">
        <f t="shared" si="1"/>
        <v>37</v>
      </c>
      <c r="I15" s="1"/>
      <c r="J15" s="1">
        <v>80</v>
      </c>
      <c r="K15" s="1"/>
      <c r="L15" s="1">
        <f t="shared" si="2"/>
        <v>50</v>
      </c>
      <c r="M15" s="1">
        <f t="shared" si="4"/>
        <v>0</v>
      </c>
      <c r="N15" s="1">
        <v>20</v>
      </c>
      <c r="O15" s="1">
        <f t="shared" si="3"/>
        <v>150</v>
      </c>
    </row>
    <row r="16" spans="1:15" ht="15.75" x14ac:dyDescent="0.25">
      <c r="A16" s="1" t="s">
        <v>99</v>
      </c>
      <c r="B16" s="1">
        <v>2</v>
      </c>
      <c r="C16" s="1">
        <v>2</v>
      </c>
      <c r="D16" s="1">
        <v>0</v>
      </c>
      <c r="E16" s="3">
        <f t="shared" si="0"/>
        <v>0.5</v>
      </c>
      <c r="F16" s="1">
        <f>3+1+7+2</f>
        <v>13</v>
      </c>
      <c r="G16" s="1">
        <f>0+5+5+10</f>
        <v>20</v>
      </c>
      <c r="H16" s="1">
        <f t="shared" si="1"/>
        <v>-7</v>
      </c>
      <c r="I16" s="1"/>
      <c r="J16" s="1">
        <v>40</v>
      </c>
      <c r="K16" s="1"/>
      <c r="L16" s="1">
        <f t="shared" si="2"/>
        <v>20</v>
      </c>
      <c r="M16" s="1">
        <f t="shared" si="4"/>
        <v>0</v>
      </c>
      <c r="N16" s="1">
        <v>10</v>
      </c>
      <c r="O16" s="1">
        <f t="shared" si="3"/>
        <v>70</v>
      </c>
    </row>
    <row r="17" spans="1:15" ht="15.75" x14ac:dyDescent="0.25">
      <c r="A17" s="1" t="s">
        <v>119</v>
      </c>
      <c r="B17" s="1">
        <v>2</v>
      </c>
      <c r="C17" s="1">
        <v>3</v>
      </c>
      <c r="D17" s="1">
        <v>0</v>
      </c>
      <c r="E17" s="3">
        <f t="shared" si="0"/>
        <v>0.4</v>
      </c>
      <c r="F17" s="1">
        <f>3+2+12+6+3</f>
        <v>26</v>
      </c>
      <c r="G17" s="1">
        <f>4+4+1+2+8</f>
        <v>19</v>
      </c>
      <c r="H17" s="1">
        <f t="shared" si="1"/>
        <v>7</v>
      </c>
      <c r="I17" s="1"/>
      <c r="J17" s="1">
        <v>40</v>
      </c>
      <c r="K17" s="1"/>
      <c r="L17" s="1">
        <f t="shared" si="2"/>
        <v>20</v>
      </c>
      <c r="M17" s="1">
        <f t="shared" si="4"/>
        <v>0</v>
      </c>
      <c r="N17" s="1">
        <v>10</v>
      </c>
      <c r="O17" s="1">
        <f t="shared" si="3"/>
        <v>70</v>
      </c>
    </row>
    <row r="18" spans="1:15" ht="15.75" x14ac:dyDescent="0.25">
      <c r="A18" s="1" t="s">
        <v>83</v>
      </c>
      <c r="B18" s="1">
        <v>2</v>
      </c>
      <c r="C18" s="1">
        <v>1</v>
      </c>
      <c r="D18" s="1">
        <v>0</v>
      </c>
      <c r="E18" s="3">
        <f t="shared" si="0"/>
        <v>0.66666666666666663</v>
      </c>
      <c r="F18" s="1">
        <f>8+6+1</f>
        <v>15</v>
      </c>
      <c r="G18" s="1">
        <f>2+1+2</f>
        <v>5</v>
      </c>
      <c r="H18" s="1">
        <f t="shared" si="1"/>
        <v>10</v>
      </c>
      <c r="I18" s="1"/>
      <c r="J18" s="1"/>
      <c r="K18" s="1">
        <v>20</v>
      </c>
      <c r="L18" s="1">
        <f t="shared" si="2"/>
        <v>20</v>
      </c>
      <c r="M18" s="1">
        <f t="shared" si="4"/>
        <v>0</v>
      </c>
      <c r="N18" s="1">
        <v>10</v>
      </c>
      <c r="O18" s="1">
        <f t="shared" si="3"/>
        <v>50</v>
      </c>
    </row>
    <row r="19" spans="1:15" ht="15.75" x14ac:dyDescent="0.25">
      <c r="A19" s="1" t="s">
        <v>100</v>
      </c>
      <c r="B19" s="1">
        <v>1</v>
      </c>
      <c r="C19" s="1">
        <v>5</v>
      </c>
      <c r="D19" s="1">
        <v>0</v>
      </c>
      <c r="E19" s="3">
        <f t="shared" si="0"/>
        <v>0.16666666666666666</v>
      </c>
      <c r="F19" s="1">
        <f>2+0+1+5+3+5</f>
        <v>16</v>
      </c>
      <c r="G19" s="1">
        <f>3+2+12+4+13+9</f>
        <v>43</v>
      </c>
      <c r="H19" s="1">
        <f t="shared" si="1"/>
        <v>-27</v>
      </c>
      <c r="I19" s="1"/>
      <c r="J19" s="1"/>
      <c r="K19" s="1">
        <v>20</v>
      </c>
      <c r="L19" s="1">
        <f t="shared" si="2"/>
        <v>10</v>
      </c>
      <c r="M19" s="1">
        <f t="shared" si="4"/>
        <v>0</v>
      </c>
      <c r="N19" s="1">
        <v>20</v>
      </c>
      <c r="O19" s="1">
        <f t="shared" si="3"/>
        <v>50</v>
      </c>
    </row>
    <row r="20" spans="1:15" ht="15.75" x14ac:dyDescent="0.25">
      <c r="A20" s="1" t="s">
        <v>141</v>
      </c>
      <c r="B20" s="1">
        <v>1</v>
      </c>
      <c r="C20" s="1">
        <v>2</v>
      </c>
      <c r="D20" s="1">
        <v>0</v>
      </c>
      <c r="E20" s="3">
        <f t="shared" si="0"/>
        <v>0.33333333333333331</v>
      </c>
      <c r="F20" s="1">
        <f>11+2+0</f>
        <v>13</v>
      </c>
      <c r="G20" s="1">
        <f>10+5+10</f>
        <v>25</v>
      </c>
      <c r="H20" s="1">
        <f t="shared" si="1"/>
        <v>-12</v>
      </c>
      <c r="I20" s="1"/>
      <c r="J20" s="1"/>
      <c r="K20" s="1"/>
      <c r="L20" s="1">
        <f t="shared" si="2"/>
        <v>10</v>
      </c>
      <c r="M20" s="1">
        <f t="shared" si="4"/>
        <v>0</v>
      </c>
      <c r="N20" s="1">
        <v>10</v>
      </c>
      <c r="O20" s="1">
        <f t="shared" si="3"/>
        <v>20</v>
      </c>
    </row>
    <row r="21" spans="1:15" ht="15.75" x14ac:dyDescent="0.25">
      <c r="A21" s="1" t="s">
        <v>120</v>
      </c>
      <c r="B21" s="1">
        <v>1</v>
      </c>
      <c r="C21" s="1">
        <v>2</v>
      </c>
      <c r="D21" s="1">
        <v>0</v>
      </c>
      <c r="E21" s="3">
        <f t="shared" si="0"/>
        <v>0.33333333333333331</v>
      </c>
      <c r="F21" s="1">
        <f>4+7+3</f>
        <v>14</v>
      </c>
      <c r="G21" s="1">
        <f>2+8+5</f>
        <v>15</v>
      </c>
      <c r="H21" s="1">
        <f t="shared" si="1"/>
        <v>-1</v>
      </c>
      <c r="I21" s="1"/>
      <c r="J21" s="1"/>
      <c r="K21" s="1"/>
      <c r="L21" s="1">
        <f t="shared" si="2"/>
        <v>10</v>
      </c>
      <c r="M21" s="1">
        <f t="shared" si="4"/>
        <v>0</v>
      </c>
      <c r="N21" s="1">
        <v>10</v>
      </c>
      <c r="O21" s="1">
        <f t="shared" si="3"/>
        <v>20</v>
      </c>
    </row>
    <row r="22" spans="1:15" ht="15.75" x14ac:dyDescent="0.25">
      <c r="A22" s="1" t="s">
        <v>61</v>
      </c>
      <c r="B22" s="1">
        <v>1</v>
      </c>
      <c r="C22" s="1">
        <v>5</v>
      </c>
      <c r="D22" s="1">
        <v>0</v>
      </c>
      <c r="E22" s="3">
        <f t="shared" si="0"/>
        <v>0.16666666666666666</v>
      </c>
      <c r="F22" s="1">
        <f>13+2+7+5</f>
        <v>27</v>
      </c>
      <c r="G22" s="1">
        <f>55+8+6+14</f>
        <v>83</v>
      </c>
      <c r="H22" s="1">
        <f t="shared" si="1"/>
        <v>-56</v>
      </c>
      <c r="I22" s="1"/>
      <c r="J22" s="1"/>
      <c r="K22" s="1">
        <v>20</v>
      </c>
      <c r="L22" s="1">
        <f t="shared" si="2"/>
        <v>10</v>
      </c>
      <c r="M22" s="1">
        <f t="shared" si="4"/>
        <v>0</v>
      </c>
      <c r="N22" s="1">
        <v>20</v>
      </c>
      <c r="O22" s="1">
        <f t="shared" si="3"/>
        <v>50</v>
      </c>
    </row>
    <row r="23" spans="1:15" ht="15.75" x14ac:dyDescent="0.25">
      <c r="A23" s="1" t="s">
        <v>142</v>
      </c>
      <c r="B23" s="1">
        <v>5</v>
      </c>
      <c r="C23" s="1">
        <v>3</v>
      </c>
      <c r="D23" s="1">
        <v>0</v>
      </c>
      <c r="E23" s="3">
        <f t="shared" si="0"/>
        <v>0.625</v>
      </c>
      <c r="F23" s="1">
        <f>3+9+1+2+16+10+11+9</f>
        <v>61</v>
      </c>
      <c r="G23" s="1">
        <f>8+8+0+5+9+4+1+11</f>
        <v>46</v>
      </c>
      <c r="H23" s="1">
        <f t="shared" si="1"/>
        <v>15</v>
      </c>
      <c r="I23" s="1"/>
      <c r="J23" s="1">
        <v>40</v>
      </c>
      <c r="K23" s="1">
        <v>20</v>
      </c>
      <c r="L23" s="1">
        <f t="shared" si="2"/>
        <v>50</v>
      </c>
      <c r="M23" s="1">
        <f t="shared" si="4"/>
        <v>0</v>
      </c>
      <c r="N23" s="1">
        <v>20</v>
      </c>
      <c r="O23" s="1">
        <f t="shared" si="3"/>
        <v>130</v>
      </c>
    </row>
    <row r="24" spans="1:15" ht="15.75" x14ac:dyDescent="0.25">
      <c r="A24" s="1" t="s">
        <v>84</v>
      </c>
      <c r="B24" s="1">
        <v>3</v>
      </c>
      <c r="C24" s="1">
        <v>1</v>
      </c>
      <c r="D24" s="1">
        <v>0</v>
      </c>
      <c r="E24" s="3">
        <f t="shared" si="0"/>
        <v>0.75</v>
      </c>
      <c r="F24" s="1">
        <f>15+6+8+9</f>
        <v>38</v>
      </c>
      <c r="G24" s="1">
        <f>8+7+0+1</f>
        <v>16</v>
      </c>
      <c r="H24" s="1">
        <f t="shared" si="1"/>
        <v>22</v>
      </c>
      <c r="I24" s="1">
        <v>60</v>
      </c>
      <c r="J24" s="1"/>
      <c r="K24" s="1"/>
      <c r="L24" s="1">
        <f t="shared" si="2"/>
        <v>30</v>
      </c>
      <c r="M24" s="1">
        <f t="shared" si="4"/>
        <v>0</v>
      </c>
      <c r="N24" s="1">
        <v>10</v>
      </c>
      <c r="O24" s="1">
        <f t="shared" si="3"/>
        <v>100</v>
      </c>
    </row>
    <row r="25" spans="1:15" ht="15.75" x14ac:dyDescent="0.25">
      <c r="A25" s="1" t="s">
        <v>103</v>
      </c>
      <c r="B25" s="1">
        <v>3</v>
      </c>
      <c r="C25" s="1">
        <v>0</v>
      </c>
      <c r="D25" s="1">
        <v>0</v>
      </c>
      <c r="E25" s="3">
        <f t="shared" si="0"/>
        <v>1</v>
      </c>
      <c r="F25" s="1">
        <f>5+7+10</f>
        <v>22</v>
      </c>
      <c r="G25" s="1">
        <f>0+4+2</f>
        <v>6</v>
      </c>
      <c r="H25" s="1">
        <f t="shared" si="1"/>
        <v>16</v>
      </c>
      <c r="I25" s="1">
        <v>60</v>
      </c>
      <c r="J25" s="1"/>
      <c r="K25" s="1"/>
      <c r="L25" s="1">
        <f t="shared" si="2"/>
        <v>30</v>
      </c>
      <c r="M25" s="1">
        <f t="shared" si="4"/>
        <v>0</v>
      </c>
      <c r="N25" s="1">
        <v>10</v>
      </c>
      <c r="O25" s="1">
        <f t="shared" si="3"/>
        <v>100</v>
      </c>
    </row>
    <row r="26" spans="1:15" ht="15.75" x14ac:dyDescent="0.25">
      <c r="A26" s="1" t="s">
        <v>127</v>
      </c>
      <c r="B26" s="1">
        <v>2</v>
      </c>
      <c r="C26" s="1">
        <v>2</v>
      </c>
      <c r="D26" s="1">
        <v>0</v>
      </c>
      <c r="E26" s="3">
        <f t="shared" si="0"/>
        <v>0.5</v>
      </c>
      <c r="F26" s="1">
        <f>3+10+13+8</f>
        <v>34</v>
      </c>
      <c r="G26" s="1">
        <f>4+2+6+9</f>
        <v>21</v>
      </c>
      <c r="H26" s="1">
        <f t="shared" si="1"/>
        <v>13</v>
      </c>
      <c r="I26" s="1"/>
      <c r="J26" s="1"/>
      <c r="K26" s="1"/>
      <c r="L26" s="1">
        <f t="shared" si="2"/>
        <v>20</v>
      </c>
      <c r="M26" s="1">
        <f t="shared" si="4"/>
        <v>0</v>
      </c>
      <c r="N26" s="1">
        <v>10</v>
      </c>
      <c r="O26" s="1">
        <f t="shared" si="3"/>
        <v>30</v>
      </c>
    </row>
    <row r="27" spans="1:15" ht="15.75" x14ac:dyDescent="0.25">
      <c r="A27" s="1" t="s">
        <v>93</v>
      </c>
      <c r="B27" s="1">
        <v>1</v>
      </c>
      <c r="C27" s="1">
        <v>12</v>
      </c>
      <c r="D27" s="1">
        <v>0</v>
      </c>
      <c r="E27" s="3">
        <f t="shared" si="0"/>
        <v>7.6923076923076927E-2</v>
      </c>
      <c r="F27" s="1">
        <f>0+5+1+1+1+2+4+4+1+2+4+9+1</f>
        <v>35</v>
      </c>
      <c r="G27" s="1">
        <f>12+7+11+14+12+8+6+9+13+10+13+8+13</f>
        <v>136</v>
      </c>
      <c r="H27" s="1">
        <f t="shared" si="1"/>
        <v>-101</v>
      </c>
      <c r="I27" s="1"/>
      <c r="J27" s="1"/>
      <c r="K27" s="1">
        <v>20</v>
      </c>
      <c r="L27" s="1">
        <f t="shared" si="2"/>
        <v>10</v>
      </c>
      <c r="M27" s="1">
        <f t="shared" si="4"/>
        <v>0</v>
      </c>
      <c r="N27" s="1">
        <v>40</v>
      </c>
      <c r="O27" s="1">
        <f t="shared" si="3"/>
        <v>70</v>
      </c>
    </row>
    <row r="28" spans="1:15" ht="15.75" x14ac:dyDescent="0.25">
      <c r="A28" s="1" t="s">
        <v>139</v>
      </c>
      <c r="B28" s="1">
        <v>3</v>
      </c>
      <c r="C28" s="1">
        <v>4</v>
      </c>
      <c r="D28" s="1">
        <v>0</v>
      </c>
      <c r="E28" s="3">
        <f t="shared" si="0"/>
        <v>0.42857142857142855</v>
      </c>
      <c r="F28" s="1">
        <f>9+0+9+0+10+2+1</f>
        <v>31</v>
      </c>
      <c r="G28" s="1">
        <f>2+9+5+12+2+11+11</f>
        <v>52</v>
      </c>
      <c r="H28" s="1">
        <f t="shared" si="1"/>
        <v>-21</v>
      </c>
      <c r="I28" s="1"/>
      <c r="J28" s="1">
        <v>40</v>
      </c>
      <c r="K28" s="1">
        <v>20</v>
      </c>
      <c r="L28" s="1">
        <f t="shared" si="2"/>
        <v>30</v>
      </c>
      <c r="M28" s="1">
        <f t="shared" si="4"/>
        <v>0</v>
      </c>
      <c r="N28" s="1">
        <v>20</v>
      </c>
      <c r="O28" s="1">
        <f t="shared" si="3"/>
        <v>110</v>
      </c>
    </row>
    <row r="29" spans="1:15" ht="15.75" x14ac:dyDescent="0.25">
      <c r="A29" s="1" t="s">
        <v>63</v>
      </c>
      <c r="B29" s="1">
        <v>0</v>
      </c>
      <c r="C29" s="1">
        <v>2</v>
      </c>
      <c r="D29" s="1">
        <v>1</v>
      </c>
      <c r="E29" s="3">
        <f t="shared" si="0"/>
        <v>0</v>
      </c>
      <c r="F29" s="1">
        <v>8</v>
      </c>
      <c r="G29" s="1">
        <v>20</v>
      </c>
      <c r="H29" s="1">
        <f t="shared" si="1"/>
        <v>-12</v>
      </c>
      <c r="I29" s="1"/>
      <c r="J29" s="1"/>
      <c r="K29" s="1">
        <v>20</v>
      </c>
      <c r="L29" s="1">
        <f t="shared" si="2"/>
        <v>0</v>
      </c>
      <c r="M29" s="1">
        <f t="shared" si="4"/>
        <v>5</v>
      </c>
      <c r="N29" s="1">
        <v>10</v>
      </c>
      <c r="O29" s="1">
        <f t="shared" si="3"/>
        <v>35</v>
      </c>
    </row>
    <row r="30" spans="1:15" ht="15.75" x14ac:dyDescent="0.25">
      <c r="A30" s="1" t="s">
        <v>62</v>
      </c>
      <c r="B30" s="1">
        <v>9</v>
      </c>
      <c r="C30" s="1">
        <v>8</v>
      </c>
      <c r="D30" s="1">
        <v>0</v>
      </c>
      <c r="E30" s="3">
        <f t="shared" si="0"/>
        <v>0.52941176470588236</v>
      </c>
      <c r="F30" s="1">
        <f>51+23+4+14+2+8+4+3+14+10+6</f>
        <v>139</v>
      </c>
      <c r="G30" s="1">
        <f>22+44+3+1+6+5+12+10+2+4+10</f>
        <v>119</v>
      </c>
      <c r="H30" s="1">
        <f t="shared" si="1"/>
        <v>20</v>
      </c>
      <c r="I30" s="1">
        <v>60</v>
      </c>
      <c r="J30" s="1">
        <v>80</v>
      </c>
      <c r="K30" s="1">
        <v>20</v>
      </c>
      <c r="L30" s="1">
        <f t="shared" si="2"/>
        <v>90</v>
      </c>
      <c r="M30" s="1">
        <f t="shared" si="4"/>
        <v>0</v>
      </c>
      <c r="N30" s="1">
        <v>40</v>
      </c>
      <c r="O30" s="1">
        <f t="shared" si="3"/>
        <v>290</v>
      </c>
    </row>
    <row r="31" spans="1:15" ht="15.75" x14ac:dyDescent="0.25">
      <c r="A31" s="1" t="s">
        <v>140</v>
      </c>
      <c r="B31" s="1">
        <v>4</v>
      </c>
      <c r="C31" s="1">
        <v>0</v>
      </c>
      <c r="D31" s="1">
        <v>0</v>
      </c>
      <c r="E31" s="3">
        <f t="shared" si="0"/>
        <v>1</v>
      </c>
      <c r="F31" s="1">
        <f>6+8+4+6</f>
        <v>24</v>
      </c>
      <c r="G31" s="1">
        <f>2+3+3+1</f>
        <v>9</v>
      </c>
      <c r="H31" s="1">
        <f t="shared" si="1"/>
        <v>15</v>
      </c>
      <c r="I31" s="1">
        <v>60</v>
      </c>
      <c r="J31" s="1"/>
      <c r="K31" s="1"/>
      <c r="L31" s="1">
        <f t="shared" si="2"/>
        <v>40</v>
      </c>
      <c r="M31" s="1">
        <f t="shared" si="4"/>
        <v>0</v>
      </c>
      <c r="N31" s="1">
        <v>10</v>
      </c>
      <c r="O31" s="1">
        <f t="shared" si="3"/>
        <v>110</v>
      </c>
    </row>
    <row r="32" spans="1:15" ht="15.75" x14ac:dyDescent="0.25">
      <c r="A32" s="1" t="s">
        <v>58</v>
      </c>
      <c r="B32" s="1">
        <v>7</v>
      </c>
      <c r="C32" s="1">
        <v>6</v>
      </c>
      <c r="D32" s="1">
        <v>1</v>
      </c>
      <c r="E32" s="3">
        <f t="shared" si="0"/>
        <v>0.5</v>
      </c>
      <c r="F32" s="1">
        <f>17+5+4+6+5+14+18+14+7+2+8+0</f>
        <v>100</v>
      </c>
      <c r="G32" s="1">
        <f>16+1+7+3+7+0+2+0+0+6+9+1</f>
        <v>52</v>
      </c>
      <c r="H32" s="1">
        <f t="shared" si="1"/>
        <v>48</v>
      </c>
      <c r="I32" s="1">
        <v>60</v>
      </c>
      <c r="J32" s="1">
        <v>40</v>
      </c>
      <c r="K32" s="1">
        <v>20</v>
      </c>
      <c r="L32" s="1">
        <f t="shared" si="2"/>
        <v>70</v>
      </c>
      <c r="M32" s="1">
        <f t="shared" si="4"/>
        <v>5</v>
      </c>
      <c r="N32" s="1">
        <v>40</v>
      </c>
      <c r="O32" s="1">
        <f t="shared" si="3"/>
        <v>235</v>
      </c>
    </row>
    <row r="33" spans="1:15" ht="15.75" x14ac:dyDescent="0.25">
      <c r="A33" s="1" t="s">
        <v>59</v>
      </c>
      <c r="B33" s="1">
        <v>9</v>
      </c>
      <c r="C33" s="1">
        <v>5</v>
      </c>
      <c r="D33" s="1">
        <v>1</v>
      </c>
      <c r="E33" s="3">
        <f t="shared" si="0"/>
        <v>0.6</v>
      </c>
      <c r="F33" s="1">
        <f>32+0+12+12+7+6+3+13+0+6+5+5+1</f>
        <v>102</v>
      </c>
      <c r="G33" s="1">
        <f>11+3+3+1+5+7+3+1+7+12+2+2+6</f>
        <v>63</v>
      </c>
      <c r="H33" s="1">
        <f t="shared" si="1"/>
        <v>39</v>
      </c>
      <c r="I33" s="1">
        <v>120</v>
      </c>
      <c r="J33" s="1">
        <v>80</v>
      </c>
      <c r="K33" s="1"/>
      <c r="L33" s="1">
        <f t="shared" si="2"/>
        <v>90</v>
      </c>
      <c r="M33" s="1">
        <f t="shared" si="4"/>
        <v>5</v>
      </c>
      <c r="N33" s="1">
        <v>40</v>
      </c>
      <c r="O33" s="1">
        <f t="shared" si="3"/>
        <v>335</v>
      </c>
    </row>
    <row r="34" spans="1:15" ht="15.75" x14ac:dyDescent="0.25">
      <c r="A34" s="1" t="s">
        <v>92</v>
      </c>
      <c r="B34" s="1">
        <v>3</v>
      </c>
      <c r="C34" s="1">
        <v>4</v>
      </c>
      <c r="D34" s="1">
        <v>0</v>
      </c>
      <c r="E34" s="3">
        <f t="shared" si="0"/>
        <v>0.42857142857142855</v>
      </c>
      <c r="F34" s="1">
        <f>12+0+10+1+8+1+4</f>
        <v>36</v>
      </c>
      <c r="G34" s="1">
        <f>0+16+2+8+2+5+5</f>
        <v>38</v>
      </c>
      <c r="H34" s="1">
        <f t="shared" si="1"/>
        <v>-2</v>
      </c>
      <c r="I34" s="1"/>
      <c r="J34" s="1">
        <v>40</v>
      </c>
      <c r="K34" s="1">
        <v>20</v>
      </c>
      <c r="L34" s="1">
        <f t="shared" si="2"/>
        <v>30</v>
      </c>
      <c r="M34" s="1">
        <f t="shared" si="4"/>
        <v>0</v>
      </c>
      <c r="N34" s="1">
        <v>20</v>
      </c>
      <c r="O34" s="1">
        <f t="shared" si="3"/>
        <v>110</v>
      </c>
    </row>
    <row r="35" spans="1:15" ht="15.75" x14ac:dyDescent="0.25">
      <c r="A35" s="1"/>
      <c r="B35" s="1"/>
      <c r="C35" s="1"/>
      <c r="D35" s="1"/>
      <c r="E35" s="3" t="e">
        <f t="shared" ref="E35:E66" si="5">(B35)/(B35+C35+D35)</f>
        <v>#DIV/0!</v>
      </c>
      <c r="F35" s="1"/>
      <c r="G35" s="1"/>
      <c r="H35" s="1">
        <f t="shared" ref="H35:H66" si="6">F35-G35</f>
        <v>0</v>
      </c>
      <c r="I35" s="1"/>
      <c r="J35" s="1"/>
      <c r="K35" s="1"/>
      <c r="L35" s="1">
        <f t="shared" ref="L35:L66" si="7">B35*10</f>
        <v>0</v>
      </c>
      <c r="M35" s="1">
        <f t="shared" si="4"/>
        <v>0</v>
      </c>
      <c r="N35" s="1"/>
      <c r="O35" s="1">
        <f t="shared" ref="O35:O66" si="8">SUM(I35:N35)</f>
        <v>0</v>
      </c>
    </row>
    <row r="36" spans="1:15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1">
        <f t="shared" si="6"/>
        <v>0</v>
      </c>
      <c r="I36" s="1"/>
      <c r="J36" s="1"/>
      <c r="K36" s="1"/>
      <c r="L36" s="1">
        <f t="shared" si="7"/>
        <v>0</v>
      </c>
      <c r="M36" s="1">
        <f t="shared" si="4"/>
        <v>0</v>
      </c>
      <c r="N36" s="1"/>
      <c r="O36" s="1">
        <f t="shared" si="8"/>
        <v>0</v>
      </c>
    </row>
    <row r="37" spans="1:15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1">
        <f t="shared" si="6"/>
        <v>0</v>
      </c>
      <c r="I37" s="1"/>
      <c r="J37" s="1"/>
      <c r="K37" s="1"/>
      <c r="L37" s="1">
        <f t="shared" si="7"/>
        <v>0</v>
      </c>
      <c r="M37" s="1">
        <f t="shared" si="4"/>
        <v>0</v>
      </c>
      <c r="N37" s="1"/>
      <c r="O37" s="1">
        <f t="shared" si="8"/>
        <v>0</v>
      </c>
    </row>
    <row r="38" spans="1:15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1">
        <f t="shared" si="6"/>
        <v>0</v>
      </c>
      <c r="I38" s="1"/>
      <c r="J38" s="1"/>
      <c r="K38" s="1"/>
      <c r="L38" s="1">
        <f t="shared" si="7"/>
        <v>0</v>
      </c>
      <c r="M38" s="1">
        <f t="shared" si="4"/>
        <v>0</v>
      </c>
      <c r="N38" s="1"/>
      <c r="O38" s="1">
        <f t="shared" si="8"/>
        <v>0</v>
      </c>
    </row>
    <row r="39" spans="1:15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1">
        <f t="shared" si="6"/>
        <v>0</v>
      </c>
      <c r="I39" s="1"/>
      <c r="J39" s="1"/>
      <c r="K39" s="1"/>
      <c r="L39" s="1">
        <f t="shared" si="7"/>
        <v>0</v>
      </c>
      <c r="M39" s="1">
        <f t="shared" ref="M39:M70" si="9">D39*5</f>
        <v>0</v>
      </c>
      <c r="N39" s="1"/>
      <c r="O39" s="1">
        <f t="shared" si="8"/>
        <v>0</v>
      </c>
    </row>
    <row r="40" spans="1:15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1">
        <f t="shared" si="6"/>
        <v>0</v>
      </c>
      <c r="I40" s="1"/>
      <c r="J40" s="1"/>
      <c r="K40" s="1"/>
      <c r="L40" s="1">
        <f t="shared" si="7"/>
        <v>0</v>
      </c>
      <c r="M40" s="1">
        <f t="shared" si="9"/>
        <v>0</v>
      </c>
      <c r="N40" s="1"/>
      <c r="O40" s="1">
        <f t="shared" si="8"/>
        <v>0</v>
      </c>
    </row>
    <row r="41" spans="1:15" ht="15.75" customHeight="1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1">
        <f t="shared" si="6"/>
        <v>0</v>
      </c>
      <c r="I41" s="1"/>
      <c r="J41" s="1"/>
      <c r="K41" s="1"/>
      <c r="L41" s="1">
        <f t="shared" si="7"/>
        <v>0</v>
      </c>
      <c r="M41" s="1">
        <f t="shared" si="9"/>
        <v>0</v>
      </c>
      <c r="N41" s="1"/>
      <c r="O41" s="1">
        <f t="shared" si="8"/>
        <v>0</v>
      </c>
    </row>
    <row r="42" spans="1:15" ht="15.75" customHeight="1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1">
        <f t="shared" si="6"/>
        <v>0</v>
      </c>
      <c r="I42" s="1"/>
      <c r="J42" s="1"/>
      <c r="K42" s="1"/>
      <c r="L42" s="1">
        <f t="shared" si="7"/>
        <v>0</v>
      </c>
      <c r="M42" s="1">
        <f t="shared" si="9"/>
        <v>0</v>
      </c>
      <c r="N42" s="1"/>
      <c r="O42" s="1">
        <f t="shared" si="8"/>
        <v>0</v>
      </c>
    </row>
    <row r="43" spans="1:15" ht="15.75" customHeight="1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1">
        <f t="shared" si="6"/>
        <v>0</v>
      </c>
      <c r="I43" s="1"/>
      <c r="J43" s="1"/>
      <c r="K43" s="1"/>
      <c r="L43" s="1">
        <f t="shared" si="7"/>
        <v>0</v>
      </c>
      <c r="M43" s="1">
        <f t="shared" si="9"/>
        <v>0</v>
      </c>
      <c r="N43" s="1"/>
      <c r="O43" s="1">
        <f t="shared" si="8"/>
        <v>0</v>
      </c>
    </row>
    <row r="44" spans="1:15" ht="15.75" customHeight="1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1">
        <f t="shared" si="6"/>
        <v>0</v>
      </c>
      <c r="I44" s="1"/>
      <c r="J44" s="1"/>
      <c r="K44" s="1"/>
      <c r="L44" s="1">
        <f t="shared" si="7"/>
        <v>0</v>
      </c>
      <c r="M44" s="1">
        <f t="shared" si="9"/>
        <v>0</v>
      </c>
      <c r="N44" s="1"/>
      <c r="O44" s="1">
        <f t="shared" si="8"/>
        <v>0</v>
      </c>
    </row>
    <row r="45" spans="1:15" ht="15.75" customHeight="1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1">
        <f t="shared" si="6"/>
        <v>0</v>
      </c>
      <c r="I45" s="1"/>
      <c r="J45" s="1"/>
      <c r="K45" s="1"/>
      <c r="L45" s="1">
        <f t="shared" si="7"/>
        <v>0</v>
      </c>
      <c r="M45" s="1">
        <f t="shared" si="9"/>
        <v>0</v>
      </c>
      <c r="N45" s="1"/>
      <c r="O45" s="1">
        <f t="shared" si="8"/>
        <v>0</v>
      </c>
    </row>
    <row r="46" spans="1:15" ht="15.75" customHeight="1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1">
        <f t="shared" si="6"/>
        <v>0</v>
      </c>
      <c r="I46" s="1"/>
      <c r="J46" s="1"/>
      <c r="K46" s="1"/>
      <c r="L46" s="1">
        <f t="shared" si="7"/>
        <v>0</v>
      </c>
      <c r="M46" s="1">
        <f t="shared" si="9"/>
        <v>0</v>
      </c>
      <c r="N46" s="1"/>
      <c r="O46" s="1">
        <f t="shared" si="8"/>
        <v>0</v>
      </c>
    </row>
    <row r="47" spans="1:15" ht="15.75" customHeight="1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1">
        <f t="shared" si="6"/>
        <v>0</v>
      </c>
      <c r="I47" s="1"/>
      <c r="J47" s="1"/>
      <c r="K47" s="1"/>
      <c r="L47" s="1">
        <f t="shared" si="7"/>
        <v>0</v>
      </c>
      <c r="M47" s="1">
        <f t="shared" si="9"/>
        <v>0</v>
      </c>
      <c r="N47" s="1"/>
      <c r="O47" s="1">
        <f t="shared" si="8"/>
        <v>0</v>
      </c>
    </row>
    <row r="48" spans="1:15" ht="15.75" customHeight="1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1">
        <f t="shared" si="6"/>
        <v>0</v>
      </c>
      <c r="I48" s="1"/>
      <c r="J48" s="1"/>
      <c r="K48" s="1"/>
      <c r="L48" s="1">
        <f t="shared" si="7"/>
        <v>0</v>
      </c>
      <c r="M48" s="1">
        <f t="shared" si="9"/>
        <v>0</v>
      </c>
      <c r="N48" s="1"/>
      <c r="O48" s="1">
        <f t="shared" si="8"/>
        <v>0</v>
      </c>
    </row>
    <row r="49" spans="1:15" ht="15.75" customHeight="1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1">
        <f t="shared" si="6"/>
        <v>0</v>
      </c>
      <c r="I49" s="1"/>
      <c r="J49" s="1"/>
      <c r="K49" s="1"/>
      <c r="L49" s="1">
        <f t="shared" si="7"/>
        <v>0</v>
      </c>
      <c r="M49" s="1">
        <f t="shared" si="9"/>
        <v>0</v>
      </c>
      <c r="N49" s="1"/>
      <c r="O49" s="1">
        <f t="shared" si="8"/>
        <v>0</v>
      </c>
    </row>
    <row r="50" spans="1:15" ht="15.75" customHeight="1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1">
        <f t="shared" si="6"/>
        <v>0</v>
      </c>
      <c r="I50" s="1"/>
      <c r="J50" s="1"/>
      <c r="K50" s="1"/>
      <c r="L50" s="1">
        <f t="shared" si="7"/>
        <v>0</v>
      </c>
      <c r="M50" s="1">
        <f t="shared" si="9"/>
        <v>0</v>
      </c>
      <c r="N50" s="1"/>
      <c r="O50" s="1">
        <f t="shared" si="8"/>
        <v>0</v>
      </c>
    </row>
    <row r="51" spans="1:15" ht="15.75" customHeight="1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1">
        <f t="shared" si="6"/>
        <v>0</v>
      </c>
      <c r="I51" s="1"/>
      <c r="J51" s="1"/>
      <c r="K51" s="1"/>
      <c r="L51" s="1">
        <f t="shared" si="7"/>
        <v>0</v>
      </c>
      <c r="M51" s="1">
        <f t="shared" si="9"/>
        <v>0</v>
      </c>
      <c r="N51" s="1"/>
      <c r="O51" s="1">
        <f t="shared" si="8"/>
        <v>0</v>
      </c>
    </row>
    <row r="52" spans="1:15" ht="15.75" customHeight="1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1">
        <f t="shared" si="6"/>
        <v>0</v>
      </c>
      <c r="I52" s="1"/>
      <c r="J52" s="1"/>
      <c r="K52" s="1"/>
      <c r="L52" s="1">
        <f t="shared" si="7"/>
        <v>0</v>
      </c>
      <c r="M52" s="1">
        <f t="shared" si="9"/>
        <v>0</v>
      </c>
      <c r="N52" s="1"/>
      <c r="O52" s="1">
        <f t="shared" si="8"/>
        <v>0</v>
      </c>
    </row>
    <row r="53" spans="1:15" ht="15.75" customHeight="1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1">
        <f t="shared" si="6"/>
        <v>0</v>
      </c>
      <c r="I53" s="1"/>
      <c r="J53" s="1"/>
      <c r="K53" s="1"/>
      <c r="L53" s="1">
        <f t="shared" si="7"/>
        <v>0</v>
      </c>
      <c r="M53" s="1">
        <f t="shared" si="9"/>
        <v>0</v>
      </c>
      <c r="N53" s="1"/>
      <c r="O53" s="1">
        <f t="shared" si="8"/>
        <v>0</v>
      </c>
    </row>
    <row r="54" spans="1:15" ht="15.75" customHeight="1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1">
        <f t="shared" si="6"/>
        <v>0</v>
      </c>
      <c r="I54" s="1"/>
      <c r="J54" s="1"/>
      <c r="K54" s="1"/>
      <c r="L54" s="1">
        <f t="shared" si="7"/>
        <v>0</v>
      </c>
      <c r="M54" s="1">
        <f t="shared" si="9"/>
        <v>0</v>
      </c>
      <c r="N54" s="1"/>
      <c r="O54" s="1">
        <f t="shared" si="8"/>
        <v>0</v>
      </c>
    </row>
    <row r="55" spans="1:15" ht="15.75" customHeight="1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1">
        <f t="shared" si="6"/>
        <v>0</v>
      </c>
      <c r="I55" s="1"/>
      <c r="J55" s="1"/>
      <c r="K55" s="1"/>
      <c r="L55" s="1">
        <f t="shared" si="7"/>
        <v>0</v>
      </c>
      <c r="M55" s="1">
        <f t="shared" si="9"/>
        <v>0</v>
      </c>
      <c r="N55" s="1"/>
      <c r="O55" s="1">
        <f t="shared" si="8"/>
        <v>0</v>
      </c>
    </row>
    <row r="56" spans="1:15" ht="15.75" customHeight="1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1">
        <f t="shared" si="6"/>
        <v>0</v>
      </c>
      <c r="I56" s="1"/>
      <c r="J56" s="1"/>
      <c r="K56" s="1"/>
      <c r="L56" s="1">
        <f t="shared" si="7"/>
        <v>0</v>
      </c>
      <c r="M56" s="1">
        <f t="shared" si="9"/>
        <v>0</v>
      </c>
      <c r="N56" s="1"/>
      <c r="O56" s="1">
        <f t="shared" si="8"/>
        <v>0</v>
      </c>
    </row>
    <row r="57" spans="1:15" ht="15.75" customHeight="1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1">
        <f t="shared" si="6"/>
        <v>0</v>
      </c>
      <c r="I57" s="1"/>
      <c r="J57" s="1"/>
      <c r="K57" s="1"/>
      <c r="L57" s="1">
        <f t="shared" si="7"/>
        <v>0</v>
      </c>
      <c r="M57" s="1">
        <f t="shared" si="9"/>
        <v>0</v>
      </c>
      <c r="N57" s="1"/>
      <c r="O57" s="1">
        <f t="shared" si="8"/>
        <v>0</v>
      </c>
    </row>
    <row r="58" spans="1:15" ht="15.75" customHeight="1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1">
        <f t="shared" si="6"/>
        <v>0</v>
      </c>
      <c r="I58" s="1"/>
      <c r="J58" s="1"/>
      <c r="K58" s="1"/>
      <c r="L58" s="1">
        <f t="shared" si="7"/>
        <v>0</v>
      </c>
      <c r="M58" s="1">
        <f t="shared" si="9"/>
        <v>0</v>
      </c>
      <c r="N58" s="1"/>
      <c r="O58" s="1">
        <f t="shared" si="8"/>
        <v>0</v>
      </c>
    </row>
    <row r="59" spans="1:15" ht="15.75" customHeight="1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1">
        <f t="shared" si="6"/>
        <v>0</v>
      </c>
      <c r="I59" s="1"/>
      <c r="J59" s="1"/>
      <c r="K59" s="1"/>
      <c r="L59" s="1">
        <f t="shared" si="7"/>
        <v>0</v>
      </c>
      <c r="M59" s="1">
        <f t="shared" si="9"/>
        <v>0</v>
      </c>
      <c r="N59" s="1"/>
      <c r="O59" s="1">
        <f t="shared" si="8"/>
        <v>0</v>
      </c>
    </row>
    <row r="60" spans="1:15" ht="15.75" customHeight="1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1">
        <f t="shared" si="6"/>
        <v>0</v>
      </c>
      <c r="I60" s="1"/>
      <c r="J60" s="1"/>
      <c r="K60" s="1"/>
      <c r="L60" s="1">
        <f t="shared" si="7"/>
        <v>0</v>
      </c>
      <c r="M60" s="1">
        <f t="shared" si="9"/>
        <v>0</v>
      </c>
      <c r="N60" s="1"/>
      <c r="O60" s="1">
        <f t="shared" si="8"/>
        <v>0</v>
      </c>
    </row>
    <row r="61" spans="1:15" ht="15.75" customHeight="1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1">
        <f t="shared" si="6"/>
        <v>0</v>
      </c>
      <c r="I61" s="1"/>
      <c r="J61" s="1"/>
      <c r="K61" s="1"/>
      <c r="L61" s="1">
        <f t="shared" si="7"/>
        <v>0</v>
      </c>
      <c r="M61" s="1">
        <f t="shared" si="9"/>
        <v>0</v>
      </c>
      <c r="N61" s="1"/>
      <c r="O61" s="1">
        <f t="shared" si="8"/>
        <v>0</v>
      </c>
    </row>
    <row r="62" spans="1:15" ht="15.75" customHeight="1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1">
        <f t="shared" si="6"/>
        <v>0</v>
      </c>
      <c r="I62" s="1"/>
      <c r="J62" s="1"/>
      <c r="K62" s="1"/>
      <c r="L62" s="1">
        <f t="shared" si="7"/>
        <v>0</v>
      </c>
      <c r="M62" s="1">
        <f t="shared" si="9"/>
        <v>0</v>
      </c>
      <c r="N62" s="1"/>
      <c r="O62" s="1">
        <f t="shared" si="8"/>
        <v>0</v>
      </c>
    </row>
    <row r="63" spans="1:15" ht="15.75" customHeight="1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1">
        <f t="shared" si="6"/>
        <v>0</v>
      </c>
      <c r="I63" s="1"/>
      <c r="J63" s="1"/>
      <c r="K63" s="1"/>
      <c r="L63" s="1">
        <f t="shared" si="7"/>
        <v>0</v>
      </c>
      <c r="M63" s="1">
        <f t="shared" si="9"/>
        <v>0</v>
      </c>
      <c r="N63" s="1"/>
      <c r="O63" s="1">
        <f t="shared" si="8"/>
        <v>0</v>
      </c>
    </row>
    <row r="64" spans="1:15" ht="15.75" customHeight="1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1">
        <f t="shared" si="6"/>
        <v>0</v>
      </c>
      <c r="I64" s="1"/>
      <c r="J64" s="1"/>
      <c r="K64" s="1"/>
      <c r="L64" s="1">
        <f t="shared" si="7"/>
        <v>0</v>
      </c>
      <c r="M64" s="1">
        <f t="shared" si="9"/>
        <v>0</v>
      </c>
      <c r="N64" s="1"/>
      <c r="O64" s="1">
        <f t="shared" si="8"/>
        <v>0</v>
      </c>
    </row>
    <row r="65" spans="1:15" ht="15.75" customHeight="1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1">
        <f t="shared" si="6"/>
        <v>0</v>
      </c>
      <c r="I65" s="1"/>
      <c r="J65" s="1"/>
      <c r="K65" s="1"/>
      <c r="L65" s="1">
        <f t="shared" si="7"/>
        <v>0</v>
      </c>
      <c r="M65" s="1">
        <f t="shared" si="9"/>
        <v>0</v>
      </c>
      <c r="N65" s="1"/>
      <c r="O65" s="1">
        <f t="shared" si="8"/>
        <v>0</v>
      </c>
    </row>
    <row r="66" spans="1:15" ht="15.75" customHeight="1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1">
        <f t="shared" si="6"/>
        <v>0</v>
      </c>
      <c r="I66" s="1"/>
      <c r="J66" s="1"/>
      <c r="K66" s="1"/>
      <c r="L66" s="1">
        <f t="shared" si="7"/>
        <v>0</v>
      </c>
      <c r="M66" s="1">
        <f t="shared" si="9"/>
        <v>0</v>
      </c>
      <c r="N66" s="1"/>
      <c r="O66" s="1">
        <f t="shared" si="8"/>
        <v>0</v>
      </c>
    </row>
    <row r="67" spans="1:15" ht="15.75" customHeight="1" x14ac:dyDescent="0.25">
      <c r="A67" s="1"/>
      <c r="B67" s="1"/>
      <c r="C67" s="1"/>
      <c r="D67" s="1"/>
      <c r="E67" s="3" t="e">
        <f t="shared" ref="E67:E77" si="10">(B67)/(B67+C67+D67)</f>
        <v>#DIV/0!</v>
      </c>
      <c r="F67" s="1"/>
      <c r="G67" s="1"/>
      <c r="H67" s="1">
        <f t="shared" ref="H67:H77" si="11">F67-G67</f>
        <v>0</v>
      </c>
      <c r="I67" s="1"/>
      <c r="J67" s="1"/>
      <c r="K67" s="1"/>
      <c r="L67" s="1">
        <f t="shared" ref="L67:L77" si="12">B67*10</f>
        <v>0</v>
      </c>
      <c r="M67" s="1">
        <f t="shared" si="9"/>
        <v>0</v>
      </c>
      <c r="N67" s="1"/>
      <c r="O67" s="1">
        <f t="shared" ref="O67:O77" si="13">SUM(I67:N67)</f>
        <v>0</v>
      </c>
    </row>
    <row r="68" spans="1:15" ht="15.75" customHeight="1" x14ac:dyDescent="0.25">
      <c r="A68" s="1"/>
      <c r="B68" s="1"/>
      <c r="C68" s="1"/>
      <c r="D68" s="1"/>
      <c r="E68" s="3" t="e">
        <f t="shared" si="10"/>
        <v>#DIV/0!</v>
      </c>
      <c r="F68" s="1"/>
      <c r="G68" s="1"/>
      <c r="H68" s="1">
        <f t="shared" si="11"/>
        <v>0</v>
      </c>
      <c r="I68" s="1"/>
      <c r="J68" s="1"/>
      <c r="K68" s="1"/>
      <c r="L68" s="1">
        <f t="shared" si="12"/>
        <v>0</v>
      </c>
      <c r="M68" s="1">
        <f t="shared" si="9"/>
        <v>0</v>
      </c>
      <c r="N68" s="1"/>
      <c r="O68" s="1">
        <f t="shared" si="13"/>
        <v>0</v>
      </c>
    </row>
    <row r="69" spans="1:15" ht="15.75" customHeight="1" x14ac:dyDescent="0.25">
      <c r="A69" s="1"/>
      <c r="B69" s="1"/>
      <c r="C69" s="1"/>
      <c r="D69" s="1"/>
      <c r="E69" s="3" t="e">
        <f t="shared" si="10"/>
        <v>#DIV/0!</v>
      </c>
      <c r="F69" s="1"/>
      <c r="G69" s="1"/>
      <c r="H69" s="1">
        <f t="shared" si="11"/>
        <v>0</v>
      </c>
      <c r="I69" s="1"/>
      <c r="J69" s="1"/>
      <c r="K69" s="1"/>
      <c r="L69" s="1">
        <f t="shared" si="12"/>
        <v>0</v>
      </c>
      <c r="M69" s="1">
        <f t="shared" si="9"/>
        <v>0</v>
      </c>
      <c r="N69" s="1"/>
      <c r="O69" s="1">
        <f t="shared" si="13"/>
        <v>0</v>
      </c>
    </row>
    <row r="70" spans="1:15" ht="15.75" customHeight="1" x14ac:dyDescent="0.25">
      <c r="A70" s="1"/>
      <c r="B70" s="1"/>
      <c r="C70" s="1"/>
      <c r="D70" s="1"/>
      <c r="E70" s="3" t="e">
        <f t="shared" si="10"/>
        <v>#DIV/0!</v>
      </c>
      <c r="F70" s="1"/>
      <c r="G70" s="1"/>
      <c r="H70" s="1">
        <f t="shared" si="11"/>
        <v>0</v>
      </c>
      <c r="I70" s="1"/>
      <c r="J70" s="1"/>
      <c r="K70" s="1"/>
      <c r="L70" s="1">
        <f t="shared" si="12"/>
        <v>0</v>
      </c>
      <c r="M70" s="1">
        <f t="shared" si="9"/>
        <v>0</v>
      </c>
      <c r="N70" s="1"/>
      <c r="O70" s="1">
        <f t="shared" si="13"/>
        <v>0</v>
      </c>
    </row>
    <row r="71" spans="1:15" ht="15.75" customHeight="1" x14ac:dyDescent="0.25">
      <c r="A71" s="1"/>
      <c r="B71" s="1"/>
      <c r="C71" s="1"/>
      <c r="D71" s="1"/>
      <c r="E71" s="3" t="e">
        <f t="shared" si="10"/>
        <v>#DIV/0!</v>
      </c>
      <c r="F71" s="1"/>
      <c r="G71" s="1"/>
      <c r="H71" s="1">
        <f t="shared" si="11"/>
        <v>0</v>
      </c>
      <c r="I71" s="1"/>
      <c r="J71" s="1"/>
      <c r="K71" s="1"/>
      <c r="L71" s="1">
        <f t="shared" si="12"/>
        <v>0</v>
      </c>
      <c r="M71" s="1">
        <f t="shared" ref="M71:M77" si="14">D71*5</f>
        <v>0</v>
      </c>
      <c r="N71" s="1"/>
      <c r="O71" s="1">
        <f t="shared" si="13"/>
        <v>0</v>
      </c>
    </row>
    <row r="72" spans="1:15" ht="15.75" customHeight="1" x14ac:dyDescent="0.25">
      <c r="A72" s="1"/>
      <c r="B72" s="1"/>
      <c r="C72" s="1"/>
      <c r="D72" s="1"/>
      <c r="E72" s="3" t="e">
        <f t="shared" si="10"/>
        <v>#DIV/0!</v>
      </c>
      <c r="F72" s="1"/>
      <c r="G72" s="1"/>
      <c r="H72" s="1">
        <f t="shared" si="11"/>
        <v>0</v>
      </c>
      <c r="I72" s="1"/>
      <c r="J72" s="1"/>
      <c r="K72" s="1"/>
      <c r="L72" s="1">
        <f t="shared" si="12"/>
        <v>0</v>
      </c>
      <c r="M72" s="1">
        <f t="shared" si="14"/>
        <v>0</v>
      </c>
      <c r="N72" s="1"/>
      <c r="O72" s="1">
        <f t="shared" si="13"/>
        <v>0</v>
      </c>
    </row>
    <row r="73" spans="1:15" ht="15.75" customHeight="1" x14ac:dyDescent="0.25">
      <c r="A73" s="1"/>
      <c r="B73" s="1"/>
      <c r="C73" s="1"/>
      <c r="D73" s="1"/>
      <c r="E73" s="3" t="e">
        <f t="shared" si="10"/>
        <v>#DIV/0!</v>
      </c>
      <c r="F73" s="1"/>
      <c r="G73" s="1"/>
      <c r="H73" s="1">
        <f t="shared" si="11"/>
        <v>0</v>
      </c>
      <c r="I73" s="1"/>
      <c r="J73" s="1"/>
      <c r="K73" s="1"/>
      <c r="L73" s="1">
        <f t="shared" si="12"/>
        <v>0</v>
      </c>
      <c r="M73" s="1">
        <f t="shared" si="14"/>
        <v>0</v>
      </c>
      <c r="N73" s="1"/>
      <c r="O73" s="1">
        <f t="shared" si="13"/>
        <v>0</v>
      </c>
    </row>
    <row r="74" spans="1:15" ht="15.75" customHeight="1" x14ac:dyDescent="0.25">
      <c r="A74" s="1"/>
      <c r="B74" s="1"/>
      <c r="C74" s="1"/>
      <c r="D74" s="1"/>
      <c r="E74" s="3" t="e">
        <f t="shared" si="10"/>
        <v>#DIV/0!</v>
      </c>
      <c r="F74" s="1"/>
      <c r="G74" s="1"/>
      <c r="H74" s="1">
        <f t="shared" si="11"/>
        <v>0</v>
      </c>
      <c r="I74" s="1"/>
      <c r="J74" s="1"/>
      <c r="K74" s="1"/>
      <c r="L74" s="1">
        <f t="shared" si="12"/>
        <v>0</v>
      </c>
      <c r="M74" s="1">
        <f t="shared" si="14"/>
        <v>0</v>
      </c>
      <c r="N74" s="1"/>
      <c r="O74" s="1">
        <f t="shared" si="13"/>
        <v>0</v>
      </c>
    </row>
    <row r="75" spans="1:15" ht="15.75" customHeight="1" x14ac:dyDescent="0.25">
      <c r="A75" s="1"/>
      <c r="B75" s="1"/>
      <c r="C75" s="1"/>
      <c r="D75" s="1"/>
      <c r="E75" s="3" t="e">
        <f t="shared" si="10"/>
        <v>#DIV/0!</v>
      </c>
      <c r="F75" s="1"/>
      <c r="G75" s="1"/>
      <c r="H75" s="1">
        <f t="shared" si="11"/>
        <v>0</v>
      </c>
      <c r="I75" s="1"/>
      <c r="J75" s="1"/>
      <c r="K75" s="1"/>
      <c r="L75" s="1">
        <f t="shared" si="12"/>
        <v>0</v>
      </c>
      <c r="M75" s="1">
        <f t="shared" si="14"/>
        <v>0</v>
      </c>
      <c r="N75" s="1"/>
      <c r="O75" s="1">
        <f t="shared" si="13"/>
        <v>0</v>
      </c>
    </row>
    <row r="76" spans="1:15" ht="15.75" customHeight="1" x14ac:dyDescent="0.25">
      <c r="A76" s="1"/>
      <c r="B76" s="1"/>
      <c r="C76" s="1"/>
      <c r="D76" s="1"/>
      <c r="E76" s="3" t="e">
        <f t="shared" si="10"/>
        <v>#DIV/0!</v>
      </c>
      <c r="F76" s="1"/>
      <c r="G76" s="1"/>
      <c r="H76" s="1">
        <f t="shared" si="11"/>
        <v>0</v>
      </c>
      <c r="I76" s="1"/>
      <c r="J76" s="1"/>
      <c r="K76" s="1"/>
      <c r="L76" s="1">
        <f t="shared" si="12"/>
        <v>0</v>
      </c>
      <c r="M76" s="1">
        <f t="shared" si="14"/>
        <v>0</v>
      </c>
      <c r="N76" s="1"/>
      <c r="O76" s="1">
        <f t="shared" si="13"/>
        <v>0</v>
      </c>
    </row>
    <row r="77" spans="1:15" ht="15.75" customHeight="1" x14ac:dyDescent="0.25">
      <c r="A77" s="1"/>
      <c r="B77" s="1"/>
      <c r="C77" s="1"/>
      <c r="D77" s="1"/>
      <c r="E77" s="3" t="e">
        <f t="shared" si="10"/>
        <v>#DIV/0!</v>
      </c>
      <c r="F77" s="1"/>
      <c r="G77" s="1"/>
      <c r="H77" s="1">
        <f t="shared" si="11"/>
        <v>0</v>
      </c>
      <c r="I77" s="1"/>
      <c r="J77" s="1"/>
      <c r="K77" s="1"/>
      <c r="L77" s="1">
        <f t="shared" si="12"/>
        <v>0</v>
      </c>
      <c r="M77" s="1">
        <f t="shared" si="14"/>
        <v>0</v>
      </c>
      <c r="N77" s="1"/>
      <c r="O77" s="1">
        <f t="shared" si="13"/>
        <v>0</v>
      </c>
    </row>
  </sheetData>
  <sortState xmlns:xlrd2="http://schemas.microsoft.com/office/spreadsheetml/2017/richdata2" ref="A3:O77">
    <sortCondition ref="A26:A77"/>
  </sortState>
  <mergeCells count="1">
    <mergeCell ref="A1:O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16"/>
  <sheetViews>
    <sheetView workbookViewId="0">
      <selection activeCell="A19" sqref="A19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22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88</v>
      </c>
      <c r="B3" s="1">
        <v>0</v>
      </c>
      <c r="C3" s="1">
        <v>2</v>
      </c>
      <c r="D3" s="1">
        <v>1</v>
      </c>
      <c r="E3" s="3">
        <f t="shared" ref="E3:E34" si="0">(B3)/(B3+C3+D3)</f>
        <v>0</v>
      </c>
      <c r="F3" s="1">
        <f>3+1+0</f>
        <v>4</v>
      </c>
      <c r="G3" s="1">
        <f>3+10+8</f>
        <v>21</v>
      </c>
      <c r="H3" s="1">
        <f t="shared" ref="H3:H34" si="1">F3-G3</f>
        <v>-17</v>
      </c>
      <c r="I3" s="1"/>
      <c r="J3" s="1"/>
      <c r="K3" s="1">
        <v>20</v>
      </c>
      <c r="L3" s="1">
        <f t="shared" ref="L3:L34" si="2">B3*10</f>
        <v>0</v>
      </c>
      <c r="M3" s="1">
        <f t="shared" ref="M3:M34" si="3">D3*5</f>
        <v>5</v>
      </c>
      <c r="N3" s="1">
        <v>10</v>
      </c>
      <c r="O3" s="1">
        <f t="shared" ref="O3:O34" si="4">SUM(I3:N3)</f>
        <v>35</v>
      </c>
    </row>
    <row r="4" spans="1:15" ht="15.75" x14ac:dyDescent="0.25">
      <c r="A4" s="1" t="s">
        <v>89</v>
      </c>
      <c r="B4" s="1">
        <v>4</v>
      </c>
      <c r="C4" s="1">
        <v>6</v>
      </c>
      <c r="D4" s="1">
        <v>0</v>
      </c>
      <c r="E4" s="3">
        <f t="shared" si="0"/>
        <v>0.4</v>
      </c>
      <c r="F4" s="1">
        <f>10+5+8+5+1+4+5+2+1+10</f>
        <v>51</v>
      </c>
      <c r="G4" s="1">
        <f>1+7+0+0+2+3+7+7+13+1</f>
        <v>41</v>
      </c>
      <c r="H4" s="1">
        <f t="shared" si="1"/>
        <v>10</v>
      </c>
      <c r="I4" s="1">
        <v>60</v>
      </c>
      <c r="J4" s="1"/>
      <c r="K4" s="1"/>
      <c r="L4" s="1">
        <f t="shared" si="2"/>
        <v>40</v>
      </c>
      <c r="M4" s="1">
        <f t="shared" si="3"/>
        <v>0</v>
      </c>
      <c r="N4" s="1">
        <v>30</v>
      </c>
      <c r="O4" s="1">
        <f t="shared" si="4"/>
        <v>130</v>
      </c>
    </row>
    <row r="5" spans="1:15" ht="15.75" x14ac:dyDescent="0.25">
      <c r="A5" s="1" t="s">
        <v>133</v>
      </c>
      <c r="B5" s="1">
        <v>3</v>
      </c>
      <c r="C5" s="1">
        <v>2</v>
      </c>
      <c r="D5" s="1">
        <v>0</v>
      </c>
      <c r="E5" s="3">
        <f t="shared" si="0"/>
        <v>0.6</v>
      </c>
      <c r="F5" s="1">
        <f>7+3+7+9+0</f>
        <v>26</v>
      </c>
      <c r="G5" s="1">
        <f>3+4+0+2+2</f>
        <v>11</v>
      </c>
      <c r="H5" s="1">
        <f t="shared" si="1"/>
        <v>15</v>
      </c>
      <c r="I5" s="1"/>
      <c r="J5" s="1">
        <v>40</v>
      </c>
      <c r="K5" s="1"/>
      <c r="L5" s="1">
        <f t="shared" si="2"/>
        <v>30</v>
      </c>
      <c r="M5" s="1">
        <f t="shared" si="3"/>
        <v>0</v>
      </c>
      <c r="N5" s="1">
        <v>10</v>
      </c>
      <c r="O5" s="1">
        <f t="shared" si="4"/>
        <v>80</v>
      </c>
    </row>
    <row r="6" spans="1:15" ht="15.75" x14ac:dyDescent="0.25">
      <c r="A6" s="1" t="s">
        <v>39</v>
      </c>
      <c r="B6" s="1">
        <v>3</v>
      </c>
      <c r="C6" s="1">
        <v>0</v>
      </c>
      <c r="D6" s="1">
        <v>1</v>
      </c>
      <c r="E6" s="3">
        <f t="shared" si="0"/>
        <v>0.75</v>
      </c>
      <c r="F6" s="1">
        <f>5+12+7+2</f>
        <v>26</v>
      </c>
      <c r="G6" s="1">
        <f>5+6+5+0</f>
        <v>16</v>
      </c>
      <c r="H6" s="1">
        <f t="shared" si="1"/>
        <v>10</v>
      </c>
      <c r="I6" s="1">
        <v>60</v>
      </c>
      <c r="J6" s="1"/>
      <c r="K6" s="1"/>
      <c r="L6" s="1">
        <f t="shared" si="2"/>
        <v>30</v>
      </c>
      <c r="M6" s="1">
        <f t="shared" si="3"/>
        <v>5</v>
      </c>
      <c r="N6" s="1">
        <v>10</v>
      </c>
      <c r="O6" s="1">
        <f t="shared" si="4"/>
        <v>105</v>
      </c>
    </row>
    <row r="7" spans="1:15" ht="15.75" x14ac:dyDescent="0.25">
      <c r="A7" s="1" t="s">
        <v>57</v>
      </c>
      <c r="B7" s="1">
        <v>1</v>
      </c>
      <c r="C7" s="1">
        <v>1</v>
      </c>
      <c r="D7" s="1">
        <v>1</v>
      </c>
      <c r="E7" s="3">
        <f t="shared" si="0"/>
        <v>0.33333333333333331</v>
      </c>
      <c r="F7" s="1">
        <v>11</v>
      </c>
      <c r="G7" s="1">
        <v>19</v>
      </c>
      <c r="H7" s="1">
        <f t="shared" si="1"/>
        <v>-8</v>
      </c>
      <c r="I7" s="1"/>
      <c r="J7" s="1"/>
      <c r="K7" s="1">
        <v>20</v>
      </c>
      <c r="L7" s="1">
        <f t="shared" si="2"/>
        <v>10</v>
      </c>
      <c r="M7" s="1">
        <f t="shared" si="3"/>
        <v>5</v>
      </c>
      <c r="N7" s="1">
        <v>10</v>
      </c>
      <c r="O7" s="1">
        <f t="shared" si="4"/>
        <v>45</v>
      </c>
    </row>
    <row r="8" spans="1:15" ht="15.75" x14ac:dyDescent="0.25">
      <c r="A8" s="1" t="s">
        <v>152</v>
      </c>
      <c r="B8" s="1">
        <v>0</v>
      </c>
      <c r="C8" s="1">
        <v>3</v>
      </c>
      <c r="D8" s="1">
        <v>0</v>
      </c>
      <c r="E8" s="3">
        <f t="shared" si="0"/>
        <v>0</v>
      </c>
      <c r="F8" s="1">
        <f>4+4+1</f>
        <v>9</v>
      </c>
      <c r="G8" s="1">
        <f>7+14+3</f>
        <v>24</v>
      </c>
      <c r="H8" s="1">
        <f t="shared" si="1"/>
        <v>-15</v>
      </c>
      <c r="I8" s="1"/>
      <c r="J8" s="1"/>
      <c r="K8" s="1">
        <v>20</v>
      </c>
      <c r="L8" s="1">
        <f t="shared" si="2"/>
        <v>0</v>
      </c>
      <c r="M8" s="1">
        <f t="shared" si="3"/>
        <v>0</v>
      </c>
      <c r="N8" s="1">
        <v>10</v>
      </c>
      <c r="O8" s="1">
        <f t="shared" si="4"/>
        <v>30</v>
      </c>
    </row>
    <row r="9" spans="1:15" ht="15.75" x14ac:dyDescent="0.25">
      <c r="A9" s="1" t="s">
        <v>45</v>
      </c>
      <c r="B9" s="1">
        <v>3</v>
      </c>
      <c r="C9" s="1">
        <v>3</v>
      </c>
      <c r="D9" s="1">
        <v>1</v>
      </c>
      <c r="E9" s="3">
        <f t="shared" si="0"/>
        <v>0.42857142857142855</v>
      </c>
      <c r="F9" s="1">
        <f>3+7+0+7+1+3+1</f>
        <v>22</v>
      </c>
      <c r="G9" s="1">
        <f>3+5+5+4+8+1+6</f>
        <v>32</v>
      </c>
      <c r="H9" s="1">
        <f t="shared" si="1"/>
        <v>-10</v>
      </c>
      <c r="I9" s="1"/>
      <c r="J9" s="1">
        <v>80</v>
      </c>
      <c r="K9" s="1"/>
      <c r="L9" s="1">
        <f t="shared" si="2"/>
        <v>30</v>
      </c>
      <c r="M9" s="1">
        <f t="shared" si="3"/>
        <v>5</v>
      </c>
      <c r="N9" s="1">
        <v>20</v>
      </c>
      <c r="O9" s="1">
        <f t="shared" si="4"/>
        <v>135</v>
      </c>
    </row>
    <row r="10" spans="1:15" ht="15.75" x14ac:dyDescent="0.25">
      <c r="A10" s="1" t="s">
        <v>44</v>
      </c>
      <c r="B10" s="1">
        <v>2</v>
      </c>
      <c r="C10" s="1">
        <v>1</v>
      </c>
      <c r="D10" s="1">
        <v>1</v>
      </c>
      <c r="E10" s="3">
        <f t="shared" si="0"/>
        <v>0.5</v>
      </c>
      <c r="F10" s="1">
        <v>12</v>
      </c>
      <c r="G10" s="1">
        <v>14</v>
      </c>
      <c r="H10" s="1">
        <f t="shared" si="1"/>
        <v>-2</v>
      </c>
      <c r="I10" s="1"/>
      <c r="J10" s="1">
        <v>40</v>
      </c>
      <c r="K10" s="1"/>
      <c r="L10" s="1">
        <f t="shared" si="2"/>
        <v>20</v>
      </c>
      <c r="M10" s="1">
        <f t="shared" si="3"/>
        <v>5</v>
      </c>
      <c r="N10" s="1">
        <v>10</v>
      </c>
      <c r="O10" s="1">
        <f t="shared" si="4"/>
        <v>75</v>
      </c>
    </row>
    <row r="11" spans="1:15" ht="15.75" x14ac:dyDescent="0.25">
      <c r="A11" s="1" t="s">
        <v>56</v>
      </c>
      <c r="B11" s="1">
        <v>1</v>
      </c>
      <c r="C11" s="1">
        <v>5</v>
      </c>
      <c r="D11" s="1">
        <v>0</v>
      </c>
      <c r="E11" s="3">
        <f t="shared" si="0"/>
        <v>0.16666666666666666</v>
      </c>
      <c r="F11" s="1">
        <f>2+1+7+2</f>
        <v>12</v>
      </c>
      <c r="G11" s="1">
        <f>16+2+0+12</f>
        <v>30</v>
      </c>
      <c r="H11" s="1">
        <f t="shared" si="1"/>
        <v>-18</v>
      </c>
      <c r="I11" s="1"/>
      <c r="J11" s="1"/>
      <c r="K11" s="1">
        <v>20</v>
      </c>
      <c r="L11" s="1">
        <f t="shared" si="2"/>
        <v>10</v>
      </c>
      <c r="M11" s="1">
        <f t="shared" si="3"/>
        <v>0</v>
      </c>
      <c r="N11" s="1">
        <v>20</v>
      </c>
      <c r="O11" s="1">
        <f t="shared" si="4"/>
        <v>50</v>
      </c>
    </row>
    <row r="12" spans="1:15" ht="15.75" x14ac:dyDescent="0.25">
      <c r="A12" s="1" t="s">
        <v>145</v>
      </c>
      <c r="B12" s="1">
        <v>3</v>
      </c>
      <c r="C12" s="1">
        <v>1</v>
      </c>
      <c r="D12" s="1">
        <v>0</v>
      </c>
      <c r="E12" s="3">
        <f t="shared" si="0"/>
        <v>0.75</v>
      </c>
      <c r="F12" s="1">
        <f>0+13+12+4</f>
        <v>29</v>
      </c>
      <c r="G12" s="1">
        <f>7+1+2+1</f>
        <v>11</v>
      </c>
      <c r="H12" s="1">
        <f t="shared" si="1"/>
        <v>18</v>
      </c>
      <c r="I12" s="1">
        <v>60</v>
      </c>
      <c r="J12" s="1"/>
      <c r="K12" s="1"/>
      <c r="L12" s="1">
        <f t="shared" si="2"/>
        <v>30</v>
      </c>
      <c r="M12" s="1">
        <f t="shared" si="3"/>
        <v>0</v>
      </c>
      <c r="N12" s="1">
        <v>10</v>
      </c>
      <c r="O12" s="1">
        <f t="shared" si="4"/>
        <v>100</v>
      </c>
    </row>
    <row r="13" spans="1:15" ht="15.75" x14ac:dyDescent="0.25">
      <c r="A13" s="1" t="s">
        <v>132</v>
      </c>
      <c r="B13" s="1">
        <v>4</v>
      </c>
      <c r="C13" s="1">
        <v>2</v>
      </c>
      <c r="D13" s="1">
        <v>1</v>
      </c>
      <c r="E13" s="3">
        <f t="shared" si="0"/>
        <v>0.5714285714285714</v>
      </c>
      <c r="F13" s="1">
        <f>5+2+2+2+7+11+1</f>
        <v>30</v>
      </c>
      <c r="G13" s="1">
        <f>5+1+9+1+2+10+4</f>
        <v>32</v>
      </c>
      <c r="H13" s="1">
        <f t="shared" si="1"/>
        <v>-2</v>
      </c>
      <c r="I13" s="1"/>
      <c r="J13" s="1">
        <v>40</v>
      </c>
      <c r="K13" s="1">
        <v>20</v>
      </c>
      <c r="L13" s="1">
        <f t="shared" si="2"/>
        <v>40</v>
      </c>
      <c r="M13" s="1">
        <f t="shared" si="3"/>
        <v>5</v>
      </c>
      <c r="N13" s="1">
        <v>20</v>
      </c>
      <c r="O13" s="1">
        <f t="shared" si="4"/>
        <v>125</v>
      </c>
    </row>
    <row r="14" spans="1:15" ht="15.75" x14ac:dyDescent="0.25">
      <c r="A14" s="1" t="s">
        <v>55</v>
      </c>
      <c r="B14" s="1">
        <v>3</v>
      </c>
      <c r="C14" s="1">
        <v>1</v>
      </c>
      <c r="D14" s="1">
        <v>0</v>
      </c>
      <c r="E14" s="3">
        <f t="shared" si="0"/>
        <v>0.75</v>
      </c>
      <c r="F14" s="1">
        <v>35</v>
      </c>
      <c r="G14" s="1">
        <v>11</v>
      </c>
      <c r="H14" s="1">
        <f t="shared" si="1"/>
        <v>24</v>
      </c>
      <c r="I14" s="1">
        <v>60</v>
      </c>
      <c r="J14" s="1"/>
      <c r="K14" s="1"/>
      <c r="L14" s="1">
        <f t="shared" si="2"/>
        <v>30</v>
      </c>
      <c r="M14" s="1">
        <f t="shared" si="3"/>
        <v>0</v>
      </c>
      <c r="N14" s="1">
        <v>10</v>
      </c>
      <c r="O14" s="1">
        <f t="shared" si="4"/>
        <v>100</v>
      </c>
    </row>
    <row r="15" spans="1:15" ht="15.75" x14ac:dyDescent="0.25">
      <c r="A15" s="1" t="s">
        <v>153</v>
      </c>
      <c r="B15" s="1">
        <v>3</v>
      </c>
      <c r="C15" s="1">
        <v>0</v>
      </c>
      <c r="D15" s="1">
        <v>0</v>
      </c>
      <c r="E15" s="3">
        <f t="shared" si="0"/>
        <v>1</v>
      </c>
      <c r="F15" s="1">
        <f>8+14+6</f>
        <v>28</v>
      </c>
      <c r="G15" s="1">
        <f>1+4+1</f>
        <v>6</v>
      </c>
      <c r="H15" s="1">
        <f t="shared" si="1"/>
        <v>22</v>
      </c>
      <c r="I15" s="1">
        <v>60</v>
      </c>
      <c r="J15" s="1"/>
      <c r="K15" s="1"/>
      <c r="L15" s="1">
        <f t="shared" si="2"/>
        <v>30</v>
      </c>
      <c r="M15" s="1">
        <f t="shared" si="3"/>
        <v>0</v>
      </c>
      <c r="N15" s="1">
        <v>10</v>
      </c>
      <c r="O15" s="1">
        <f t="shared" si="4"/>
        <v>100</v>
      </c>
    </row>
    <row r="16" spans="1:15" ht="15.75" x14ac:dyDescent="0.25">
      <c r="A16" s="1" t="s">
        <v>106</v>
      </c>
      <c r="B16" s="1">
        <v>0</v>
      </c>
      <c r="C16" s="1">
        <v>3</v>
      </c>
      <c r="D16" s="1">
        <v>0</v>
      </c>
      <c r="E16" s="3">
        <f t="shared" si="0"/>
        <v>0</v>
      </c>
      <c r="F16" s="1">
        <f>3+6+0</f>
        <v>9</v>
      </c>
      <c r="G16" s="1">
        <f>7+12+7</f>
        <v>26</v>
      </c>
      <c r="H16" s="1">
        <f t="shared" si="1"/>
        <v>-17</v>
      </c>
      <c r="I16" s="1"/>
      <c r="J16" s="1"/>
      <c r="K16" s="1"/>
      <c r="L16" s="1">
        <f t="shared" si="2"/>
        <v>0</v>
      </c>
      <c r="M16" s="1">
        <f t="shared" si="3"/>
        <v>0</v>
      </c>
      <c r="N16" s="1">
        <v>10</v>
      </c>
      <c r="O16" s="1">
        <f t="shared" si="4"/>
        <v>10</v>
      </c>
    </row>
    <row r="17" spans="1:15" ht="15.75" x14ac:dyDescent="0.25">
      <c r="A17" s="1"/>
      <c r="B17" s="1"/>
      <c r="C17" s="1"/>
      <c r="D17" s="1"/>
      <c r="E17" s="3" t="e">
        <f t="shared" si="0"/>
        <v>#DIV/0!</v>
      </c>
      <c r="F17" s="1"/>
      <c r="G17" s="1"/>
      <c r="H17" s="1">
        <f t="shared" si="1"/>
        <v>0</v>
      </c>
      <c r="I17" s="1"/>
      <c r="J17" s="1"/>
      <c r="K17" s="1"/>
      <c r="L17" s="1">
        <f t="shared" si="2"/>
        <v>0</v>
      </c>
      <c r="M17" s="1">
        <f t="shared" si="3"/>
        <v>0</v>
      </c>
      <c r="N17" s="1"/>
      <c r="O17" s="1">
        <f t="shared" si="4"/>
        <v>0</v>
      </c>
    </row>
    <row r="18" spans="1:15" ht="15.75" x14ac:dyDescent="0.25">
      <c r="A18" s="1"/>
      <c r="B18" s="1"/>
      <c r="C18" s="1"/>
      <c r="D18" s="1"/>
      <c r="E18" s="3" t="e">
        <f t="shared" si="0"/>
        <v>#DIV/0!</v>
      </c>
      <c r="F18" s="1"/>
      <c r="G18" s="1"/>
      <c r="H18" s="1">
        <f t="shared" si="1"/>
        <v>0</v>
      </c>
      <c r="I18" s="1"/>
      <c r="J18" s="1"/>
      <c r="K18" s="1"/>
      <c r="L18" s="1">
        <f t="shared" si="2"/>
        <v>0</v>
      </c>
      <c r="M18" s="1">
        <f t="shared" si="3"/>
        <v>0</v>
      </c>
      <c r="N18" s="1"/>
      <c r="O18" s="1">
        <f t="shared" si="4"/>
        <v>0</v>
      </c>
    </row>
    <row r="19" spans="1:15" ht="15.75" x14ac:dyDescent="0.25">
      <c r="A19" s="1"/>
      <c r="B19" s="1"/>
      <c r="C19" s="1"/>
      <c r="D19" s="1"/>
      <c r="E19" s="3" t="e">
        <f t="shared" si="0"/>
        <v>#DIV/0!</v>
      </c>
      <c r="F19" s="1"/>
      <c r="G19" s="1"/>
      <c r="H19" s="1">
        <f t="shared" si="1"/>
        <v>0</v>
      </c>
      <c r="I19" s="1"/>
      <c r="J19" s="1"/>
      <c r="K19" s="1"/>
      <c r="L19" s="1">
        <f t="shared" si="2"/>
        <v>0</v>
      </c>
      <c r="M19" s="1">
        <f t="shared" si="3"/>
        <v>0</v>
      </c>
      <c r="N19" s="1"/>
      <c r="O19" s="1">
        <f t="shared" si="4"/>
        <v>0</v>
      </c>
    </row>
    <row r="20" spans="1:15" ht="15.75" x14ac:dyDescent="0.25">
      <c r="A20" s="1"/>
      <c r="B20" s="1"/>
      <c r="C20" s="1"/>
      <c r="D20" s="1"/>
      <c r="E20" s="3" t="e">
        <f t="shared" si="0"/>
        <v>#DIV/0!</v>
      </c>
      <c r="F20" s="1"/>
      <c r="G20" s="1"/>
      <c r="H20" s="1">
        <f t="shared" si="1"/>
        <v>0</v>
      </c>
      <c r="I20" s="1"/>
      <c r="J20" s="1"/>
      <c r="K20" s="1"/>
      <c r="L20" s="1">
        <f t="shared" si="2"/>
        <v>0</v>
      </c>
      <c r="M20" s="1">
        <f t="shared" si="3"/>
        <v>0</v>
      </c>
      <c r="N20" s="1"/>
      <c r="O20" s="1">
        <f t="shared" si="4"/>
        <v>0</v>
      </c>
    </row>
    <row r="21" spans="1:15" ht="15.75" x14ac:dyDescent="0.25">
      <c r="A21" s="1"/>
      <c r="B21" s="1"/>
      <c r="C21" s="1"/>
      <c r="D21" s="1"/>
      <c r="E21" s="3" t="e">
        <f t="shared" si="0"/>
        <v>#DIV/0!</v>
      </c>
      <c r="F21" s="1"/>
      <c r="G21" s="1"/>
      <c r="H21" s="1">
        <f t="shared" si="1"/>
        <v>0</v>
      </c>
      <c r="I21" s="1"/>
      <c r="J21" s="1"/>
      <c r="K21" s="1"/>
      <c r="L21" s="1">
        <f t="shared" si="2"/>
        <v>0</v>
      </c>
      <c r="M21" s="1">
        <f t="shared" si="3"/>
        <v>0</v>
      </c>
      <c r="N21" s="1"/>
      <c r="O21" s="1">
        <f t="shared" si="4"/>
        <v>0</v>
      </c>
    </row>
    <row r="22" spans="1:15" ht="15.75" x14ac:dyDescent="0.25">
      <c r="A22" s="1"/>
      <c r="B22" s="1"/>
      <c r="C22" s="1"/>
      <c r="D22" s="1"/>
      <c r="E22" s="3" t="e">
        <f t="shared" si="0"/>
        <v>#DIV/0!</v>
      </c>
      <c r="F22" s="1"/>
      <c r="G22" s="1"/>
      <c r="H22" s="1">
        <f t="shared" si="1"/>
        <v>0</v>
      </c>
      <c r="I22" s="1"/>
      <c r="J22" s="1"/>
      <c r="K22" s="1"/>
      <c r="L22" s="1">
        <f t="shared" si="2"/>
        <v>0</v>
      </c>
      <c r="M22" s="1">
        <f t="shared" si="3"/>
        <v>0</v>
      </c>
      <c r="N22" s="1"/>
      <c r="O22" s="1">
        <f t="shared" si="4"/>
        <v>0</v>
      </c>
    </row>
    <row r="23" spans="1:15" ht="15.75" x14ac:dyDescent="0.25">
      <c r="A23" s="1"/>
      <c r="B23" s="1"/>
      <c r="C23" s="1"/>
      <c r="D23" s="1"/>
      <c r="E23" s="3" t="e">
        <f t="shared" si="0"/>
        <v>#DIV/0!</v>
      </c>
      <c r="F23" s="1"/>
      <c r="G23" s="1"/>
      <c r="H23" s="1">
        <f t="shared" si="1"/>
        <v>0</v>
      </c>
      <c r="I23" s="1"/>
      <c r="J23" s="1"/>
      <c r="K23" s="1"/>
      <c r="L23" s="1">
        <f t="shared" si="2"/>
        <v>0</v>
      </c>
      <c r="M23" s="1">
        <f t="shared" si="3"/>
        <v>0</v>
      </c>
      <c r="N23" s="1"/>
      <c r="O23" s="1">
        <f t="shared" si="4"/>
        <v>0</v>
      </c>
    </row>
    <row r="24" spans="1:15" ht="15.75" x14ac:dyDescent="0.25">
      <c r="A24" s="1"/>
      <c r="B24" s="1"/>
      <c r="C24" s="1"/>
      <c r="D24" s="1"/>
      <c r="E24" s="3" t="e">
        <f t="shared" si="0"/>
        <v>#DIV/0!</v>
      </c>
      <c r="F24" s="1"/>
      <c r="G24" s="1"/>
      <c r="H24" s="1">
        <f t="shared" si="1"/>
        <v>0</v>
      </c>
      <c r="I24" s="1"/>
      <c r="J24" s="1"/>
      <c r="K24" s="1"/>
      <c r="L24" s="1">
        <f t="shared" si="2"/>
        <v>0</v>
      </c>
      <c r="M24" s="1">
        <f t="shared" si="3"/>
        <v>0</v>
      </c>
      <c r="N24" s="1"/>
      <c r="O24" s="1">
        <f t="shared" si="4"/>
        <v>0</v>
      </c>
    </row>
    <row r="25" spans="1:15" ht="15.75" x14ac:dyDescent="0.25">
      <c r="A25" s="1"/>
      <c r="B25" s="1"/>
      <c r="C25" s="1"/>
      <c r="D25" s="1"/>
      <c r="E25" s="3" t="e">
        <f t="shared" si="0"/>
        <v>#DIV/0!</v>
      </c>
      <c r="F25" s="1"/>
      <c r="G25" s="1"/>
      <c r="H25" s="1">
        <f t="shared" si="1"/>
        <v>0</v>
      </c>
      <c r="I25" s="1"/>
      <c r="J25" s="1"/>
      <c r="K25" s="1"/>
      <c r="L25" s="1">
        <f t="shared" si="2"/>
        <v>0</v>
      </c>
      <c r="M25" s="1">
        <f t="shared" si="3"/>
        <v>0</v>
      </c>
      <c r="N25" s="1"/>
      <c r="O25" s="1">
        <f t="shared" si="4"/>
        <v>0</v>
      </c>
    </row>
    <row r="26" spans="1:15" ht="15.75" x14ac:dyDescent="0.25">
      <c r="A26" s="1"/>
      <c r="B26" s="1"/>
      <c r="C26" s="1"/>
      <c r="D26" s="1"/>
      <c r="E26" s="3" t="e">
        <f t="shared" si="0"/>
        <v>#DIV/0!</v>
      </c>
      <c r="F26" s="1"/>
      <c r="G26" s="1"/>
      <c r="H26" s="1">
        <f t="shared" si="1"/>
        <v>0</v>
      </c>
      <c r="I26" s="1"/>
      <c r="J26" s="1"/>
      <c r="K26" s="1"/>
      <c r="L26" s="1">
        <f t="shared" si="2"/>
        <v>0</v>
      </c>
      <c r="M26" s="1">
        <f t="shared" si="3"/>
        <v>0</v>
      </c>
      <c r="N26" s="1"/>
      <c r="O26" s="1">
        <f t="shared" si="4"/>
        <v>0</v>
      </c>
    </row>
    <row r="27" spans="1:15" ht="15.75" x14ac:dyDescent="0.25">
      <c r="A27" s="1"/>
      <c r="B27" s="1"/>
      <c r="C27" s="1"/>
      <c r="D27" s="1"/>
      <c r="E27" s="3" t="e">
        <f t="shared" si="0"/>
        <v>#DIV/0!</v>
      </c>
      <c r="F27" s="1"/>
      <c r="G27" s="1"/>
      <c r="H27" s="1">
        <f t="shared" si="1"/>
        <v>0</v>
      </c>
      <c r="I27" s="1"/>
      <c r="J27" s="1"/>
      <c r="K27" s="1"/>
      <c r="L27" s="1">
        <f t="shared" si="2"/>
        <v>0</v>
      </c>
      <c r="M27" s="1">
        <f t="shared" si="3"/>
        <v>0</v>
      </c>
      <c r="N27" s="1"/>
      <c r="O27" s="1">
        <f t="shared" si="4"/>
        <v>0</v>
      </c>
    </row>
    <row r="28" spans="1:15" ht="15.75" x14ac:dyDescent="0.25">
      <c r="A28" s="1"/>
      <c r="B28" s="1"/>
      <c r="C28" s="1"/>
      <c r="D28" s="1"/>
      <c r="E28" s="3" t="e">
        <f t="shared" si="0"/>
        <v>#DIV/0!</v>
      </c>
      <c r="F28" s="1"/>
      <c r="G28" s="1"/>
      <c r="H28" s="1">
        <f t="shared" si="1"/>
        <v>0</v>
      </c>
      <c r="I28" s="1"/>
      <c r="J28" s="1"/>
      <c r="K28" s="1"/>
      <c r="L28" s="1">
        <f t="shared" si="2"/>
        <v>0</v>
      </c>
      <c r="M28" s="1">
        <f t="shared" si="3"/>
        <v>0</v>
      </c>
      <c r="N28" s="1"/>
      <c r="O28" s="1">
        <f t="shared" si="4"/>
        <v>0</v>
      </c>
    </row>
    <row r="29" spans="1:15" ht="15.75" x14ac:dyDescent="0.25">
      <c r="A29" s="1"/>
      <c r="B29" s="1"/>
      <c r="C29" s="1"/>
      <c r="D29" s="1"/>
      <c r="E29" s="3" t="e">
        <f t="shared" si="0"/>
        <v>#DIV/0!</v>
      </c>
      <c r="F29" s="1"/>
      <c r="G29" s="1"/>
      <c r="H29" s="1">
        <f t="shared" si="1"/>
        <v>0</v>
      </c>
      <c r="I29" s="1"/>
      <c r="J29" s="1"/>
      <c r="K29" s="1"/>
      <c r="L29" s="1">
        <f t="shared" si="2"/>
        <v>0</v>
      </c>
      <c r="M29" s="1">
        <f t="shared" si="3"/>
        <v>0</v>
      </c>
      <c r="N29" s="1"/>
      <c r="O29" s="1">
        <f t="shared" si="4"/>
        <v>0</v>
      </c>
    </row>
    <row r="30" spans="1:15" ht="15.75" x14ac:dyDescent="0.25">
      <c r="A30" s="1"/>
      <c r="B30" s="1"/>
      <c r="C30" s="1"/>
      <c r="D30" s="1"/>
      <c r="E30" s="3" t="e">
        <f t="shared" si="0"/>
        <v>#DIV/0!</v>
      </c>
      <c r="F30" s="1"/>
      <c r="G30" s="1"/>
      <c r="H30" s="1">
        <f t="shared" si="1"/>
        <v>0</v>
      </c>
      <c r="I30" s="1"/>
      <c r="J30" s="1"/>
      <c r="K30" s="1"/>
      <c r="L30" s="1">
        <f t="shared" si="2"/>
        <v>0</v>
      </c>
      <c r="M30" s="1">
        <f t="shared" si="3"/>
        <v>0</v>
      </c>
      <c r="N30" s="1"/>
      <c r="O30" s="1">
        <f t="shared" si="4"/>
        <v>0</v>
      </c>
    </row>
    <row r="31" spans="1:15" ht="15.75" x14ac:dyDescent="0.25">
      <c r="A31" s="1"/>
      <c r="B31" s="1"/>
      <c r="C31" s="1"/>
      <c r="D31" s="1"/>
      <c r="E31" s="3" t="e">
        <f t="shared" si="0"/>
        <v>#DIV/0!</v>
      </c>
      <c r="F31" s="1"/>
      <c r="G31" s="1"/>
      <c r="H31" s="1">
        <f t="shared" si="1"/>
        <v>0</v>
      </c>
      <c r="I31" s="1"/>
      <c r="J31" s="1"/>
      <c r="K31" s="1"/>
      <c r="L31" s="1">
        <f t="shared" si="2"/>
        <v>0</v>
      </c>
      <c r="M31" s="1">
        <f t="shared" si="3"/>
        <v>0</v>
      </c>
      <c r="N31" s="1"/>
      <c r="O31" s="1">
        <f t="shared" si="4"/>
        <v>0</v>
      </c>
    </row>
    <row r="32" spans="1:15" ht="15.75" x14ac:dyDescent="0.25">
      <c r="A32" s="1"/>
      <c r="B32" s="1"/>
      <c r="C32" s="1"/>
      <c r="D32" s="1"/>
      <c r="E32" s="3" t="e">
        <f t="shared" si="0"/>
        <v>#DIV/0!</v>
      </c>
      <c r="F32" s="1"/>
      <c r="G32" s="1"/>
      <c r="H32" s="1">
        <f t="shared" si="1"/>
        <v>0</v>
      </c>
      <c r="I32" s="1"/>
      <c r="J32" s="1"/>
      <c r="K32" s="1"/>
      <c r="L32" s="1">
        <f t="shared" si="2"/>
        <v>0</v>
      </c>
      <c r="M32" s="1">
        <f t="shared" si="3"/>
        <v>0</v>
      </c>
      <c r="N32" s="1"/>
      <c r="O32" s="1">
        <f t="shared" si="4"/>
        <v>0</v>
      </c>
    </row>
    <row r="33" spans="1:15" ht="15.75" x14ac:dyDescent="0.25">
      <c r="A33" s="1"/>
      <c r="B33" s="1"/>
      <c r="C33" s="1"/>
      <c r="D33" s="1"/>
      <c r="E33" s="3" t="e">
        <f t="shared" si="0"/>
        <v>#DIV/0!</v>
      </c>
      <c r="F33" s="1"/>
      <c r="G33" s="1"/>
      <c r="H33" s="1">
        <f t="shared" si="1"/>
        <v>0</v>
      </c>
      <c r="I33" s="1"/>
      <c r="J33" s="1"/>
      <c r="K33" s="1"/>
      <c r="L33" s="1">
        <f t="shared" si="2"/>
        <v>0</v>
      </c>
      <c r="M33" s="1">
        <f t="shared" si="3"/>
        <v>0</v>
      </c>
      <c r="N33" s="1"/>
      <c r="O33" s="1">
        <f t="shared" si="4"/>
        <v>0</v>
      </c>
    </row>
    <row r="34" spans="1:15" ht="15.75" x14ac:dyDescent="0.25">
      <c r="A34" s="1"/>
      <c r="B34" s="1"/>
      <c r="C34" s="1"/>
      <c r="D34" s="1"/>
      <c r="E34" s="3" t="e">
        <f t="shared" si="0"/>
        <v>#DIV/0!</v>
      </c>
      <c r="F34" s="1"/>
      <c r="G34" s="1"/>
      <c r="H34" s="1">
        <f t="shared" si="1"/>
        <v>0</v>
      </c>
      <c r="I34" s="1"/>
      <c r="J34" s="1"/>
      <c r="K34" s="1"/>
      <c r="L34" s="1">
        <f t="shared" si="2"/>
        <v>0</v>
      </c>
      <c r="M34" s="1">
        <f t="shared" si="3"/>
        <v>0</v>
      </c>
      <c r="N34" s="1"/>
      <c r="O34" s="1">
        <f t="shared" si="4"/>
        <v>0</v>
      </c>
    </row>
    <row r="35" spans="1:15" ht="15.75" x14ac:dyDescent="0.25">
      <c r="A35" s="1"/>
      <c r="B35" s="1"/>
      <c r="C35" s="1"/>
      <c r="D35" s="1"/>
      <c r="E35" s="3" t="e">
        <f t="shared" ref="E35:E66" si="5">(B35)/(B35+C35+D35)</f>
        <v>#DIV/0!</v>
      </c>
      <c r="F35" s="1"/>
      <c r="G35" s="1"/>
      <c r="H35" s="1">
        <f t="shared" ref="H35:H66" si="6">F35-G35</f>
        <v>0</v>
      </c>
      <c r="I35" s="1"/>
      <c r="J35" s="1"/>
      <c r="K35" s="1"/>
      <c r="L35" s="1">
        <f t="shared" ref="L35:L66" si="7">B35*10</f>
        <v>0</v>
      </c>
      <c r="M35" s="1">
        <f t="shared" ref="M35:M66" si="8">D35*5</f>
        <v>0</v>
      </c>
      <c r="N35" s="1"/>
      <c r="O35" s="1">
        <f t="shared" ref="O35:O66" si="9">SUM(I35:N35)</f>
        <v>0</v>
      </c>
    </row>
    <row r="36" spans="1:15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1">
        <f t="shared" si="6"/>
        <v>0</v>
      </c>
      <c r="I36" s="1"/>
      <c r="J36" s="1"/>
      <c r="K36" s="1"/>
      <c r="L36" s="1">
        <f t="shared" si="7"/>
        <v>0</v>
      </c>
      <c r="M36" s="1">
        <f t="shared" si="8"/>
        <v>0</v>
      </c>
      <c r="N36" s="1"/>
      <c r="O36" s="1">
        <f t="shared" si="9"/>
        <v>0</v>
      </c>
    </row>
    <row r="37" spans="1:15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1">
        <f t="shared" si="6"/>
        <v>0</v>
      </c>
      <c r="I37" s="1"/>
      <c r="J37" s="1"/>
      <c r="K37" s="1"/>
      <c r="L37" s="1">
        <f t="shared" si="7"/>
        <v>0</v>
      </c>
      <c r="M37" s="1">
        <f t="shared" si="8"/>
        <v>0</v>
      </c>
      <c r="N37" s="1"/>
      <c r="O37" s="1">
        <f t="shared" si="9"/>
        <v>0</v>
      </c>
    </row>
    <row r="38" spans="1:15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1">
        <f t="shared" si="6"/>
        <v>0</v>
      </c>
      <c r="I38" s="1"/>
      <c r="J38" s="1"/>
      <c r="K38" s="1"/>
      <c r="L38" s="1">
        <f t="shared" si="7"/>
        <v>0</v>
      </c>
      <c r="M38" s="1">
        <f t="shared" si="8"/>
        <v>0</v>
      </c>
      <c r="N38" s="1"/>
      <c r="O38" s="1">
        <f t="shared" si="9"/>
        <v>0</v>
      </c>
    </row>
    <row r="39" spans="1:15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1">
        <f t="shared" si="6"/>
        <v>0</v>
      </c>
      <c r="I39" s="1"/>
      <c r="J39" s="1"/>
      <c r="K39" s="1"/>
      <c r="L39" s="1">
        <f t="shared" si="7"/>
        <v>0</v>
      </c>
      <c r="M39" s="1">
        <f t="shared" si="8"/>
        <v>0</v>
      </c>
      <c r="N39" s="1"/>
      <c r="O39" s="1">
        <f t="shared" si="9"/>
        <v>0</v>
      </c>
    </row>
    <row r="40" spans="1:15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1">
        <f t="shared" si="6"/>
        <v>0</v>
      </c>
      <c r="I40" s="1"/>
      <c r="J40" s="1"/>
      <c r="K40" s="1"/>
      <c r="L40" s="1">
        <f t="shared" si="7"/>
        <v>0</v>
      </c>
      <c r="M40" s="1">
        <f t="shared" si="8"/>
        <v>0</v>
      </c>
      <c r="N40" s="1"/>
      <c r="O40" s="1">
        <f t="shared" si="9"/>
        <v>0</v>
      </c>
    </row>
    <row r="41" spans="1:15" ht="15.75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1">
        <f t="shared" si="6"/>
        <v>0</v>
      </c>
      <c r="I41" s="1"/>
      <c r="J41" s="1"/>
      <c r="K41" s="1"/>
      <c r="L41" s="1">
        <f t="shared" si="7"/>
        <v>0</v>
      </c>
      <c r="M41" s="1">
        <f t="shared" si="8"/>
        <v>0</v>
      </c>
      <c r="N41" s="1"/>
      <c r="O41" s="1">
        <f t="shared" si="9"/>
        <v>0</v>
      </c>
    </row>
    <row r="42" spans="1:15" ht="15.75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1">
        <f t="shared" si="6"/>
        <v>0</v>
      </c>
      <c r="I42" s="1"/>
      <c r="J42" s="1"/>
      <c r="K42" s="1"/>
      <c r="L42" s="1">
        <f t="shared" si="7"/>
        <v>0</v>
      </c>
      <c r="M42" s="1">
        <f t="shared" si="8"/>
        <v>0</v>
      </c>
      <c r="N42" s="1"/>
      <c r="O42" s="1">
        <f t="shared" si="9"/>
        <v>0</v>
      </c>
    </row>
    <row r="43" spans="1:15" ht="15.75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1">
        <f t="shared" si="6"/>
        <v>0</v>
      </c>
      <c r="I43" s="1"/>
      <c r="J43" s="1"/>
      <c r="K43" s="1"/>
      <c r="L43" s="1">
        <f t="shared" si="7"/>
        <v>0</v>
      </c>
      <c r="M43" s="1">
        <f t="shared" si="8"/>
        <v>0</v>
      </c>
      <c r="N43" s="1"/>
      <c r="O43" s="1">
        <f t="shared" si="9"/>
        <v>0</v>
      </c>
    </row>
    <row r="44" spans="1:15" ht="15.75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1">
        <f t="shared" si="6"/>
        <v>0</v>
      </c>
      <c r="I44" s="1"/>
      <c r="J44" s="1"/>
      <c r="K44" s="1"/>
      <c r="L44" s="1">
        <f t="shared" si="7"/>
        <v>0</v>
      </c>
      <c r="M44" s="1">
        <f t="shared" si="8"/>
        <v>0</v>
      </c>
      <c r="N44" s="1"/>
      <c r="O44" s="1">
        <f t="shared" si="9"/>
        <v>0</v>
      </c>
    </row>
    <row r="45" spans="1:15" ht="15.75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1">
        <f t="shared" si="6"/>
        <v>0</v>
      </c>
      <c r="I45" s="1"/>
      <c r="J45" s="1"/>
      <c r="K45" s="1"/>
      <c r="L45" s="1">
        <f t="shared" si="7"/>
        <v>0</v>
      </c>
      <c r="M45" s="1">
        <f t="shared" si="8"/>
        <v>0</v>
      </c>
      <c r="N45" s="1"/>
      <c r="O45" s="1">
        <f t="shared" si="9"/>
        <v>0</v>
      </c>
    </row>
    <row r="46" spans="1:15" ht="15.75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1">
        <f t="shared" si="6"/>
        <v>0</v>
      </c>
      <c r="I46" s="1"/>
      <c r="J46" s="1"/>
      <c r="K46" s="1"/>
      <c r="L46" s="1">
        <f t="shared" si="7"/>
        <v>0</v>
      </c>
      <c r="M46" s="1">
        <f t="shared" si="8"/>
        <v>0</v>
      </c>
      <c r="N46" s="1"/>
      <c r="O46" s="1">
        <f t="shared" si="9"/>
        <v>0</v>
      </c>
    </row>
    <row r="47" spans="1:15" ht="15.75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1">
        <f t="shared" si="6"/>
        <v>0</v>
      </c>
      <c r="I47" s="1"/>
      <c r="J47" s="1"/>
      <c r="K47" s="1"/>
      <c r="L47" s="1">
        <f t="shared" si="7"/>
        <v>0</v>
      </c>
      <c r="M47" s="1">
        <f t="shared" si="8"/>
        <v>0</v>
      </c>
      <c r="N47" s="1"/>
      <c r="O47" s="1">
        <f t="shared" si="9"/>
        <v>0</v>
      </c>
    </row>
    <row r="48" spans="1:15" ht="15.75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1">
        <f t="shared" si="6"/>
        <v>0</v>
      </c>
      <c r="I48" s="1"/>
      <c r="J48" s="1"/>
      <c r="K48" s="1"/>
      <c r="L48" s="1">
        <f t="shared" si="7"/>
        <v>0</v>
      </c>
      <c r="M48" s="1">
        <f t="shared" si="8"/>
        <v>0</v>
      </c>
      <c r="N48" s="1"/>
      <c r="O48" s="1">
        <f t="shared" si="9"/>
        <v>0</v>
      </c>
    </row>
    <row r="49" spans="1:15" ht="15.75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1">
        <f t="shared" si="6"/>
        <v>0</v>
      </c>
      <c r="I49" s="1"/>
      <c r="J49" s="1"/>
      <c r="K49" s="1"/>
      <c r="L49" s="1">
        <f t="shared" si="7"/>
        <v>0</v>
      </c>
      <c r="M49" s="1">
        <f t="shared" si="8"/>
        <v>0</v>
      </c>
      <c r="N49" s="1"/>
      <c r="O49" s="1">
        <f t="shared" si="9"/>
        <v>0</v>
      </c>
    </row>
    <row r="50" spans="1:15" ht="15.75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1">
        <f t="shared" si="6"/>
        <v>0</v>
      </c>
      <c r="I50" s="1"/>
      <c r="J50" s="1"/>
      <c r="K50" s="1"/>
      <c r="L50" s="1">
        <f t="shared" si="7"/>
        <v>0</v>
      </c>
      <c r="M50" s="1">
        <f t="shared" si="8"/>
        <v>0</v>
      </c>
      <c r="N50" s="1"/>
      <c r="O50" s="1">
        <f t="shared" si="9"/>
        <v>0</v>
      </c>
    </row>
    <row r="51" spans="1:15" ht="15.75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1">
        <f t="shared" si="6"/>
        <v>0</v>
      </c>
      <c r="I51" s="1"/>
      <c r="J51" s="1"/>
      <c r="K51" s="1"/>
      <c r="L51" s="1">
        <f t="shared" si="7"/>
        <v>0</v>
      </c>
      <c r="M51" s="1">
        <f t="shared" si="8"/>
        <v>0</v>
      </c>
      <c r="N51" s="1"/>
      <c r="O51" s="1">
        <f t="shared" si="9"/>
        <v>0</v>
      </c>
    </row>
    <row r="52" spans="1:15" ht="15.75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1">
        <f t="shared" si="6"/>
        <v>0</v>
      </c>
      <c r="I52" s="1"/>
      <c r="J52" s="1"/>
      <c r="K52" s="1"/>
      <c r="L52" s="1">
        <f t="shared" si="7"/>
        <v>0</v>
      </c>
      <c r="M52" s="1">
        <f t="shared" si="8"/>
        <v>0</v>
      </c>
      <c r="N52" s="1"/>
      <c r="O52" s="1">
        <f t="shared" si="9"/>
        <v>0</v>
      </c>
    </row>
    <row r="53" spans="1:15" ht="15.75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1">
        <f t="shared" si="6"/>
        <v>0</v>
      </c>
      <c r="I53" s="1"/>
      <c r="J53" s="1"/>
      <c r="K53" s="1"/>
      <c r="L53" s="1">
        <f t="shared" si="7"/>
        <v>0</v>
      </c>
      <c r="M53" s="1">
        <f t="shared" si="8"/>
        <v>0</v>
      </c>
      <c r="N53" s="1"/>
      <c r="O53" s="1">
        <f t="shared" si="9"/>
        <v>0</v>
      </c>
    </row>
    <row r="54" spans="1:15" ht="15.75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1">
        <f t="shared" si="6"/>
        <v>0</v>
      </c>
      <c r="I54" s="1"/>
      <c r="J54" s="1"/>
      <c r="K54" s="1"/>
      <c r="L54" s="1">
        <f t="shared" si="7"/>
        <v>0</v>
      </c>
      <c r="M54" s="1">
        <f t="shared" si="8"/>
        <v>0</v>
      </c>
      <c r="N54" s="1"/>
      <c r="O54" s="1">
        <f t="shared" si="9"/>
        <v>0</v>
      </c>
    </row>
    <row r="55" spans="1:15" ht="15.75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1">
        <f t="shared" si="6"/>
        <v>0</v>
      </c>
      <c r="I55" s="1"/>
      <c r="J55" s="1"/>
      <c r="K55" s="1"/>
      <c r="L55" s="1">
        <f t="shared" si="7"/>
        <v>0</v>
      </c>
      <c r="M55" s="1">
        <f t="shared" si="8"/>
        <v>0</v>
      </c>
      <c r="N55" s="1"/>
      <c r="O55" s="1">
        <f t="shared" si="9"/>
        <v>0</v>
      </c>
    </row>
    <row r="56" spans="1:15" ht="15.75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1">
        <f t="shared" si="6"/>
        <v>0</v>
      </c>
      <c r="I56" s="1"/>
      <c r="J56" s="1"/>
      <c r="K56" s="1"/>
      <c r="L56" s="1">
        <f t="shared" si="7"/>
        <v>0</v>
      </c>
      <c r="M56" s="1">
        <f t="shared" si="8"/>
        <v>0</v>
      </c>
      <c r="N56" s="1"/>
      <c r="O56" s="1">
        <f t="shared" si="9"/>
        <v>0</v>
      </c>
    </row>
    <row r="57" spans="1:15" ht="15.75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1">
        <f t="shared" si="6"/>
        <v>0</v>
      </c>
      <c r="I57" s="1"/>
      <c r="J57" s="1"/>
      <c r="K57" s="1"/>
      <c r="L57" s="1">
        <f t="shared" si="7"/>
        <v>0</v>
      </c>
      <c r="M57" s="1">
        <f t="shared" si="8"/>
        <v>0</v>
      </c>
      <c r="N57" s="1"/>
      <c r="O57" s="1">
        <f t="shared" si="9"/>
        <v>0</v>
      </c>
    </row>
    <row r="58" spans="1:15" ht="15.75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1">
        <f t="shared" si="6"/>
        <v>0</v>
      </c>
      <c r="I58" s="1"/>
      <c r="J58" s="1"/>
      <c r="K58" s="1"/>
      <c r="L58" s="1">
        <f t="shared" si="7"/>
        <v>0</v>
      </c>
      <c r="M58" s="1">
        <f t="shared" si="8"/>
        <v>0</v>
      </c>
      <c r="N58" s="1"/>
      <c r="O58" s="1">
        <f t="shared" si="9"/>
        <v>0</v>
      </c>
    </row>
    <row r="59" spans="1:15" ht="15.75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1">
        <f t="shared" si="6"/>
        <v>0</v>
      </c>
      <c r="I59" s="1"/>
      <c r="J59" s="1"/>
      <c r="K59" s="1"/>
      <c r="L59" s="1">
        <f t="shared" si="7"/>
        <v>0</v>
      </c>
      <c r="M59" s="1">
        <f t="shared" si="8"/>
        <v>0</v>
      </c>
      <c r="N59" s="1"/>
      <c r="O59" s="1">
        <f t="shared" si="9"/>
        <v>0</v>
      </c>
    </row>
    <row r="60" spans="1:15" ht="15.75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1">
        <f t="shared" si="6"/>
        <v>0</v>
      </c>
      <c r="I60" s="1"/>
      <c r="J60" s="1"/>
      <c r="K60" s="1"/>
      <c r="L60" s="1">
        <f t="shared" si="7"/>
        <v>0</v>
      </c>
      <c r="M60" s="1">
        <f t="shared" si="8"/>
        <v>0</v>
      </c>
      <c r="N60" s="1"/>
      <c r="O60" s="1">
        <f t="shared" si="9"/>
        <v>0</v>
      </c>
    </row>
    <row r="61" spans="1:15" ht="15.75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1">
        <f t="shared" si="6"/>
        <v>0</v>
      </c>
      <c r="I61" s="1"/>
      <c r="J61" s="1"/>
      <c r="K61" s="1"/>
      <c r="L61" s="1">
        <f t="shared" si="7"/>
        <v>0</v>
      </c>
      <c r="M61" s="1">
        <f t="shared" si="8"/>
        <v>0</v>
      </c>
      <c r="N61" s="1"/>
      <c r="O61" s="1">
        <f t="shared" si="9"/>
        <v>0</v>
      </c>
    </row>
    <row r="62" spans="1:15" ht="15.75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1">
        <f t="shared" si="6"/>
        <v>0</v>
      </c>
      <c r="I62" s="1"/>
      <c r="J62" s="1"/>
      <c r="K62" s="1"/>
      <c r="L62" s="1">
        <f t="shared" si="7"/>
        <v>0</v>
      </c>
      <c r="M62" s="1">
        <f t="shared" si="8"/>
        <v>0</v>
      </c>
      <c r="N62" s="1"/>
      <c r="O62" s="1">
        <f t="shared" si="9"/>
        <v>0</v>
      </c>
    </row>
    <row r="63" spans="1:15" ht="15.75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1">
        <f t="shared" si="6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1">
        <f t="shared" si="9"/>
        <v>0</v>
      </c>
    </row>
    <row r="64" spans="1:15" ht="15.75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1">
        <f t="shared" si="6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1">
        <f t="shared" si="9"/>
        <v>0</v>
      </c>
    </row>
    <row r="65" spans="1:15" ht="15.75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1">
        <f t="shared" si="6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1">
        <f t="shared" si="9"/>
        <v>0</v>
      </c>
    </row>
    <row r="66" spans="1:15" ht="15.75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1">
        <f t="shared" si="6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1">
        <f t="shared" si="9"/>
        <v>0</v>
      </c>
    </row>
    <row r="67" spans="1:15" ht="15.75" x14ac:dyDescent="0.25">
      <c r="A67" s="1"/>
      <c r="B67" s="1"/>
      <c r="C67" s="1"/>
      <c r="D67" s="1"/>
      <c r="E67" s="3" t="e">
        <f t="shared" ref="E67:E98" si="10">(B67)/(B67+C67+D67)</f>
        <v>#DIV/0!</v>
      </c>
      <c r="F67" s="1"/>
      <c r="G67" s="1"/>
      <c r="H67" s="1">
        <f t="shared" ref="H67:H98" si="11">F67-G67</f>
        <v>0</v>
      </c>
      <c r="I67" s="1"/>
      <c r="J67" s="1"/>
      <c r="K67" s="1"/>
      <c r="L67" s="1">
        <f t="shared" ref="L67:L98" si="12">B67*10</f>
        <v>0</v>
      </c>
      <c r="M67" s="1">
        <f t="shared" ref="M67:M98" si="13">D67*5</f>
        <v>0</v>
      </c>
      <c r="N67" s="1"/>
      <c r="O67" s="1">
        <f t="shared" ref="O67:O98" si="14">SUM(I67:N67)</f>
        <v>0</v>
      </c>
    </row>
    <row r="68" spans="1:15" ht="15.75" x14ac:dyDescent="0.25">
      <c r="A68" s="1"/>
      <c r="B68" s="1"/>
      <c r="C68" s="1"/>
      <c r="D68" s="1"/>
      <c r="E68" s="3" t="e">
        <f t="shared" si="10"/>
        <v>#DIV/0!</v>
      </c>
      <c r="F68" s="1"/>
      <c r="G68" s="1"/>
      <c r="H68" s="1">
        <f t="shared" si="11"/>
        <v>0</v>
      </c>
      <c r="I68" s="1"/>
      <c r="J68" s="1"/>
      <c r="K68" s="1"/>
      <c r="L68" s="1">
        <f t="shared" si="12"/>
        <v>0</v>
      </c>
      <c r="M68" s="1">
        <f t="shared" si="13"/>
        <v>0</v>
      </c>
      <c r="N68" s="1"/>
      <c r="O68" s="1">
        <f t="shared" si="14"/>
        <v>0</v>
      </c>
    </row>
    <row r="69" spans="1:15" ht="15.75" x14ac:dyDescent="0.25">
      <c r="A69" s="1"/>
      <c r="B69" s="1"/>
      <c r="C69" s="1"/>
      <c r="D69" s="1"/>
      <c r="E69" s="3" t="e">
        <f t="shared" si="10"/>
        <v>#DIV/0!</v>
      </c>
      <c r="F69" s="1"/>
      <c r="G69" s="1"/>
      <c r="H69" s="1">
        <f t="shared" si="11"/>
        <v>0</v>
      </c>
      <c r="I69" s="1"/>
      <c r="J69" s="1"/>
      <c r="K69" s="1"/>
      <c r="L69" s="1">
        <f t="shared" si="12"/>
        <v>0</v>
      </c>
      <c r="M69" s="1">
        <f t="shared" si="13"/>
        <v>0</v>
      </c>
      <c r="N69" s="1"/>
      <c r="O69" s="1">
        <f t="shared" si="14"/>
        <v>0</v>
      </c>
    </row>
    <row r="70" spans="1:15" ht="15.75" x14ac:dyDescent="0.25">
      <c r="A70" s="1"/>
      <c r="B70" s="1"/>
      <c r="C70" s="1"/>
      <c r="D70" s="1"/>
      <c r="E70" s="3" t="e">
        <f t="shared" si="10"/>
        <v>#DIV/0!</v>
      </c>
      <c r="F70" s="1"/>
      <c r="G70" s="1"/>
      <c r="H70" s="1">
        <f t="shared" si="11"/>
        <v>0</v>
      </c>
      <c r="I70" s="1"/>
      <c r="J70" s="1"/>
      <c r="K70" s="1"/>
      <c r="L70" s="1">
        <f t="shared" si="12"/>
        <v>0</v>
      </c>
      <c r="M70" s="1">
        <f t="shared" si="13"/>
        <v>0</v>
      </c>
      <c r="N70" s="1"/>
      <c r="O70" s="1">
        <f t="shared" si="14"/>
        <v>0</v>
      </c>
    </row>
    <row r="71" spans="1:15" ht="15.75" x14ac:dyDescent="0.25">
      <c r="A71" s="1"/>
      <c r="B71" s="1"/>
      <c r="C71" s="1"/>
      <c r="D71" s="1"/>
      <c r="E71" s="3" t="e">
        <f t="shared" si="10"/>
        <v>#DIV/0!</v>
      </c>
      <c r="F71" s="1"/>
      <c r="G71" s="1"/>
      <c r="H71" s="1">
        <f t="shared" si="11"/>
        <v>0</v>
      </c>
      <c r="I71" s="1"/>
      <c r="J71" s="1"/>
      <c r="K71" s="1"/>
      <c r="L71" s="1">
        <f t="shared" si="12"/>
        <v>0</v>
      </c>
      <c r="M71" s="1">
        <f t="shared" si="13"/>
        <v>0</v>
      </c>
      <c r="N71" s="1"/>
      <c r="O71" s="1">
        <f t="shared" si="14"/>
        <v>0</v>
      </c>
    </row>
    <row r="72" spans="1:15" ht="15.75" x14ac:dyDescent="0.25">
      <c r="A72" s="1"/>
      <c r="B72" s="1"/>
      <c r="C72" s="1"/>
      <c r="D72" s="1"/>
      <c r="E72" s="3" t="e">
        <f t="shared" si="10"/>
        <v>#DIV/0!</v>
      </c>
      <c r="F72" s="1"/>
      <c r="G72" s="1"/>
      <c r="H72" s="1">
        <f t="shared" si="11"/>
        <v>0</v>
      </c>
      <c r="I72" s="1"/>
      <c r="J72" s="1"/>
      <c r="K72" s="1"/>
      <c r="L72" s="1">
        <f t="shared" si="12"/>
        <v>0</v>
      </c>
      <c r="M72" s="1">
        <f t="shared" si="13"/>
        <v>0</v>
      </c>
      <c r="N72" s="1"/>
      <c r="O72" s="1">
        <f t="shared" si="14"/>
        <v>0</v>
      </c>
    </row>
    <row r="73" spans="1:15" ht="15.75" x14ac:dyDescent="0.25">
      <c r="A73" s="1"/>
      <c r="B73" s="1"/>
      <c r="C73" s="1"/>
      <c r="D73" s="1"/>
      <c r="E73" s="3" t="e">
        <f t="shared" si="10"/>
        <v>#DIV/0!</v>
      </c>
      <c r="F73" s="1"/>
      <c r="G73" s="1"/>
      <c r="H73" s="1">
        <f t="shared" si="11"/>
        <v>0</v>
      </c>
      <c r="I73" s="1"/>
      <c r="J73" s="1"/>
      <c r="K73" s="1"/>
      <c r="L73" s="1">
        <f t="shared" si="12"/>
        <v>0</v>
      </c>
      <c r="M73" s="1">
        <f t="shared" si="13"/>
        <v>0</v>
      </c>
      <c r="N73" s="1"/>
      <c r="O73" s="1">
        <f t="shared" si="14"/>
        <v>0</v>
      </c>
    </row>
    <row r="74" spans="1:15" ht="15.75" x14ac:dyDescent="0.25">
      <c r="A74" s="1"/>
      <c r="B74" s="1"/>
      <c r="C74" s="1"/>
      <c r="D74" s="1"/>
      <c r="E74" s="3" t="e">
        <f t="shared" si="10"/>
        <v>#DIV/0!</v>
      </c>
      <c r="F74" s="1"/>
      <c r="G74" s="1"/>
      <c r="H74" s="1">
        <f t="shared" si="11"/>
        <v>0</v>
      </c>
      <c r="I74" s="1"/>
      <c r="J74" s="1"/>
      <c r="K74" s="1"/>
      <c r="L74" s="1">
        <f t="shared" si="12"/>
        <v>0</v>
      </c>
      <c r="M74" s="1">
        <f t="shared" si="13"/>
        <v>0</v>
      </c>
      <c r="N74" s="1"/>
      <c r="O74" s="1">
        <f t="shared" si="14"/>
        <v>0</v>
      </c>
    </row>
    <row r="75" spans="1:15" ht="15.75" x14ac:dyDescent="0.25">
      <c r="A75" s="1"/>
      <c r="B75" s="1"/>
      <c r="C75" s="1"/>
      <c r="D75" s="1"/>
      <c r="E75" s="3" t="e">
        <f t="shared" si="10"/>
        <v>#DIV/0!</v>
      </c>
      <c r="F75" s="1"/>
      <c r="G75" s="1"/>
      <c r="H75" s="1">
        <f t="shared" si="11"/>
        <v>0</v>
      </c>
      <c r="I75" s="1"/>
      <c r="J75" s="1"/>
      <c r="K75" s="1"/>
      <c r="L75" s="1">
        <f t="shared" si="12"/>
        <v>0</v>
      </c>
      <c r="M75" s="1">
        <f t="shared" si="13"/>
        <v>0</v>
      </c>
      <c r="N75" s="1"/>
      <c r="O75" s="1">
        <f t="shared" si="14"/>
        <v>0</v>
      </c>
    </row>
    <row r="76" spans="1:15" ht="15.75" x14ac:dyDescent="0.25">
      <c r="A76" s="1"/>
      <c r="B76" s="1"/>
      <c r="C76" s="1"/>
      <c r="D76" s="1"/>
      <c r="E76" s="3" t="e">
        <f t="shared" si="10"/>
        <v>#DIV/0!</v>
      </c>
      <c r="F76" s="1"/>
      <c r="G76" s="1"/>
      <c r="H76" s="1">
        <f t="shared" si="11"/>
        <v>0</v>
      </c>
      <c r="I76" s="1"/>
      <c r="J76" s="1"/>
      <c r="K76" s="1"/>
      <c r="L76" s="1">
        <f t="shared" si="12"/>
        <v>0</v>
      </c>
      <c r="M76" s="1">
        <f t="shared" si="13"/>
        <v>0</v>
      </c>
      <c r="N76" s="1"/>
      <c r="O76" s="1">
        <f t="shared" si="14"/>
        <v>0</v>
      </c>
    </row>
    <row r="77" spans="1:15" ht="15.75" x14ac:dyDescent="0.25">
      <c r="A77" s="1"/>
      <c r="B77" s="1"/>
      <c r="C77" s="1"/>
      <c r="D77" s="1"/>
      <c r="E77" s="3" t="e">
        <f t="shared" si="10"/>
        <v>#DIV/0!</v>
      </c>
      <c r="F77" s="1"/>
      <c r="G77" s="1"/>
      <c r="H77" s="1">
        <f t="shared" si="11"/>
        <v>0</v>
      </c>
      <c r="I77" s="1"/>
      <c r="J77" s="1"/>
      <c r="K77" s="1"/>
      <c r="L77" s="1">
        <f t="shared" si="12"/>
        <v>0</v>
      </c>
      <c r="M77" s="1">
        <f t="shared" si="13"/>
        <v>0</v>
      </c>
      <c r="N77" s="1"/>
      <c r="O77" s="1">
        <f t="shared" si="14"/>
        <v>0</v>
      </c>
    </row>
    <row r="78" spans="1:15" ht="15.75" x14ac:dyDescent="0.25">
      <c r="A78" s="1"/>
      <c r="B78" s="1"/>
      <c r="C78" s="1"/>
      <c r="D78" s="1"/>
      <c r="E78" s="3" t="e">
        <f t="shared" si="10"/>
        <v>#DIV/0!</v>
      </c>
      <c r="F78" s="1"/>
      <c r="G78" s="1"/>
      <c r="H78" s="1">
        <f t="shared" si="11"/>
        <v>0</v>
      </c>
      <c r="I78" s="1"/>
      <c r="J78" s="1"/>
      <c r="K78" s="1"/>
      <c r="L78" s="1">
        <f t="shared" si="12"/>
        <v>0</v>
      </c>
      <c r="M78" s="1">
        <f t="shared" si="13"/>
        <v>0</v>
      </c>
      <c r="N78" s="1"/>
      <c r="O78" s="1">
        <f t="shared" si="14"/>
        <v>0</v>
      </c>
    </row>
    <row r="79" spans="1:15" ht="15.75" x14ac:dyDescent="0.25">
      <c r="A79" s="1"/>
      <c r="B79" s="1"/>
      <c r="C79" s="1"/>
      <c r="D79" s="1"/>
      <c r="E79" s="3" t="e">
        <f t="shared" si="10"/>
        <v>#DIV/0!</v>
      </c>
      <c r="F79" s="1"/>
      <c r="G79" s="1"/>
      <c r="H79" s="1">
        <f t="shared" si="11"/>
        <v>0</v>
      </c>
      <c r="I79" s="1"/>
      <c r="J79" s="1"/>
      <c r="K79" s="1"/>
      <c r="L79" s="1">
        <f t="shared" si="12"/>
        <v>0</v>
      </c>
      <c r="M79" s="1">
        <f t="shared" si="13"/>
        <v>0</v>
      </c>
      <c r="N79" s="1"/>
      <c r="O79" s="1">
        <f t="shared" si="14"/>
        <v>0</v>
      </c>
    </row>
    <row r="80" spans="1:15" ht="15.75" x14ac:dyDescent="0.25">
      <c r="A80" s="1"/>
      <c r="B80" s="1"/>
      <c r="C80" s="1"/>
      <c r="D80" s="1"/>
      <c r="E80" s="3" t="e">
        <f t="shared" si="10"/>
        <v>#DIV/0!</v>
      </c>
      <c r="F80" s="1"/>
      <c r="G80" s="1"/>
      <c r="H80" s="1">
        <f t="shared" si="11"/>
        <v>0</v>
      </c>
      <c r="I80" s="1"/>
      <c r="J80" s="1"/>
      <c r="K80" s="1"/>
      <c r="L80" s="1">
        <f t="shared" si="12"/>
        <v>0</v>
      </c>
      <c r="M80" s="1">
        <f t="shared" si="13"/>
        <v>0</v>
      </c>
      <c r="N80" s="1"/>
      <c r="O80" s="1">
        <f t="shared" si="14"/>
        <v>0</v>
      </c>
    </row>
    <row r="81" spans="1:15" ht="15.75" x14ac:dyDescent="0.25">
      <c r="A81" s="1"/>
      <c r="B81" s="1"/>
      <c r="C81" s="1"/>
      <c r="D81" s="1"/>
      <c r="E81" s="3" t="e">
        <f t="shared" si="10"/>
        <v>#DIV/0!</v>
      </c>
      <c r="F81" s="1"/>
      <c r="G81" s="1"/>
      <c r="H81" s="1">
        <f t="shared" si="11"/>
        <v>0</v>
      </c>
      <c r="I81" s="1"/>
      <c r="J81" s="1"/>
      <c r="K81" s="1"/>
      <c r="L81" s="1">
        <f t="shared" si="12"/>
        <v>0</v>
      </c>
      <c r="M81" s="1">
        <f t="shared" si="13"/>
        <v>0</v>
      </c>
      <c r="N81" s="1"/>
      <c r="O81" s="1">
        <f t="shared" si="14"/>
        <v>0</v>
      </c>
    </row>
    <row r="82" spans="1:15" ht="15.75" x14ac:dyDescent="0.25">
      <c r="A82" s="1"/>
      <c r="B82" s="1"/>
      <c r="C82" s="1"/>
      <c r="D82" s="1"/>
      <c r="E82" s="3" t="e">
        <f t="shared" si="10"/>
        <v>#DIV/0!</v>
      </c>
      <c r="F82" s="1"/>
      <c r="G82" s="1"/>
      <c r="H82" s="1">
        <f t="shared" si="11"/>
        <v>0</v>
      </c>
      <c r="I82" s="1"/>
      <c r="J82" s="1"/>
      <c r="K82" s="1"/>
      <c r="L82" s="1">
        <f t="shared" si="12"/>
        <v>0</v>
      </c>
      <c r="M82" s="1">
        <f t="shared" si="13"/>
        <v>0</v>
      </c>
      <c r="N82" s="1"/>
      <c r="O82" s="1">
        <f t="shared" si="14"/>
        <v>0</v>
      </c>
    </row>
    <row r="83" spans="1:15" ht="15.75" x14ac:dyDescent="0.25">
      <c r="A83" s="1"/>
      <c r="B83" s="1"/>
      <c r="C83" s="1"/>
      <c r="D83" s="1"/>
      <c r="E83" s="3" t="e">
        <f t="shared" si="10"/>
        <v>#DIV/0!</v>
      </c>
      <c r="F83" s="1"/>
      <c r="G83" s="1"/>
      <c r="H83" s="1">
        <f t="shared" si="11"/>
        <v>0</v>
      </c>
      <c r="I83" s="1"/>
      <c r="J83" s="1"/>
      <c r="K83" s="1"/>
      <c r="L83" s="1">
        <f t="shared" si="12"/>
        <v>0</v>
      </c>
      <c r="M83" s="1">
        <f t="shared" si="13"/>
        <v>0</v>
      </c>
      <c r="N83" s="1"/>
      <c r="O83" s="1">
        <f t="shared" si="14"/>
        <v>0</v>
      </c>
    </row>
    <row r="84" spans="1:15" ht="15.75" x14ac:dyDescent="0.25">
      <c r="A84" s="1"/>
      <c r="B84" s="1"/>
      <c r="C84" s="1"/>
      <c r="D84" s="1"/>
      <c r="E84" s="3" t="e">
        <f t="shared" si="10"/>
        <v>#DIV/0!</v>
      </c>
      <c r="F84" s="1"/>
      <c r="G84" s="1"/>
      <c r="H84" s="1">
        <f t="shared" si="11"/>
        <v>0</v>
      </c>
      <c r="I84" s="1"/>
      <c r="J84" s="1"/>
      <c r="K84" s="1"/>
      <c r="L84" s="1">
        <f t="shared" si="12"/>
        <v>0</v>
      </c>
      <c r="M84" s="1">
        <f t="shared" si="13"/>
        <v>0</v>
      </c>
      <c r="N84" s="1"/>
      <c r="O84" s="1">
        <f t="shared" si="14"/>
        <v>0</v>
      </c>
    </row>
    <row r="85" spans="1:15" ht="15.75" x14ac:dyDescent="0.25">
      <c r="A85" s="1"/>
      <c r="B85" s="1"/>
      <c r="C85" s="1"/>
      <c r="D85" s="1"/>
      <c r="E85" s="3" t="e">
        <f t="shared" si="10"/>
        <v>#DIV/0!</v>
      </c>
      <c r="F85" s="1"/>
      <c r="G85" s="1"/>
      <c r="H85" s="1">
        <f t="shared" si="11"/>
        <v>0</v>
      </c>
      <c r="I85" s="1"/>
      <c r="J85" s="1"/>
      <c r="K85" s="1"/>
      <c r="L85" s="1">
        <f t="shared" si="12"/>
        <v>0</v>
      </c>
      <c r="M85" s="1">
        <f t="shared" si="13"/>
        <v>0</v>
      </c>
      <c r="N85" s="1"/>
      <c r="O85" s="1">
        <f t="shared" si="14"/>
        <v>0</v>
      </c>
    </row>
    <row r="86" spans="1:15" ht="15.75" x14ac:dyDescent="0.25">
      <c r="A86" s="1"/>
      <c r="B86" s="1"/>
      <c r="C86" s="1"/>
      <c r="D86" s="1"/>
      <c r="E86" s="3" t="e">
        <f t="shared" si="10"/>
        <v>#DIV/0!</v>
      </c>
      <c r="F86" s="1"/>
      <c r="G86" s="1"/>
      <c r="H86" s="1">
        <f t="shared" si="11"/>
        <v>0</v>
      </c>
      <c r="I86" s="1"/>
      <c r="J86" s="1"/>
      <c r="K86" s="1"/>
      <c r="L86" s="1">
        <f t="shared" si="12"/>
        <v>0</v>
      </c>
      <c r="M86" s="1">
        <f t="shared" si="13"/>
        <v>0</v>
      </c>
      <c r="N86" s="1"/>
      <c r="O86" s="1">
        <f t="shared" si="14"/>
        <v>0</v>
      </c>
    </row>
    <row r="87" spans="1:15" ht="15.75" x14ac:dyDescent="0.25">
      <c r="A87" s="1"/>
      <c r="B87" s="1"/>
      <c r="C87" s="1"/>
      <c r="D87" s="1"/>
      <c r="E87" s="3" t="e">
        <f t="shared" si="10"/>
        <v>#DIV/0!</v>
      </c>
      <c r="F87" s="1"/>
      <c r="G87" s="1"/>
      <c r="H87" s="1">
        <f t="shared" si="11"/>
        <v>0</v>
      </c>
      <c r="I87" s="1"/>
      <c r="J87" s="1"/>
      <c r="K87" s="1"/>
      <c r="L87" s="1">
        <f t="shared" si="12"/>
        <v>0</v>
      </c>
      <c r="M87" s="1">
        <f t="shared" si="13"/>
        <v>0</v>
      </c>
      <c r="N87" s="1"/>
      <c r="O87" s="1">
        <f t="shared" si="14"/>
        <v>0</v>
      </c>
    </row>
    <row r="88" spans="1:15" ht="15.75" x14ac:dyDescent="0.25">
      <c r="A88" s="1"/>
      <c r="B88" s="1"/>
      <c r="C88" s="1"/>
      <c r="D88" s="1"/>
      <c r="E88" s="3" t="e">
        <f t="shared" si="10"/>
        <v>#DIV/0!</v>
      </c>
      <c r="F88" s="1"/>
      <c r="G88" s="1"/>
      <c r="H88" s="1">
        <f t="shared" si="11"/>
        <v>0</v>
      </c>
      <c r="I88" s="1"/>
      <c r="J88" s="1"/>
      <c r="K88" s="1"/>
      <c r="L88" s="1">
        <f t="shared" si="12"/>
        <v>0</v>
      </c>
      <c r="M88" s="1">
        <f t="shared" si="13"/>
        <v>0</v>
      </c>
      <c r="N88" s="1"/>
      <c r="O88" s="1">
        <f t="shared" si="14"/>
        <v>0</v>
      </c>
    </row>
    <row r="89" spans="1:15" ht="15.75" x14ac:dyDescent="0.25">
      <c r="A89" s="1"/>
      <c r="B89" s="1"/>
      <c r="C89" s="1"/>
      <c r="D89" s="1"/>
      <c r="E89" s="3" t="e">
        <f t="shared" si="10"/>
        <v>#DIV/0!</v>
      </c>
      <c r="F89" s="1"/>
      <c r="G89" s="1"/>
      <c r="H89" s="1">
        <f t="shared" si="11"/>
        <v>0</v>
      </c>
      <c r="I89" s="1"/>
      <c r="J89" s="1"/>
      <c r="K89" s="1"/>
      <c r="L89" s="1">
        <f t="shared" si="12"/>
        <v>0</v>
      </c>
      <c r="M89" s="1">
        <f t="shared" si="13"/>
        <v>0</v>
      </c>
      <c r="N89" s="1"/>
      <c r="O89" s="1">
        <f t="shared" si="14"/>
        <v>0</v>
      </c>
    </row>
    <row r="90" spans="1:15" ht="15.75" x14ac:dyDescent="0.25">
      <c r="A90" s="1"/>
      <c r="B90" s="1"/>
      <c r="C90" s="1"/>
      <c r="D90" s="1"/>
      <c r="E90" s="3" t="e">
        <f t="shared" si="10"/>
        <v>#DIV/0!</v>
      </c>
      <c r="F90" s="1"/>
      <c r="G90" s="1"/>
      <c r="H90" s="1">
        <f t="shared" si="11"/>
        <v>0</v>
      </c>
      <c r="I90" s="1"/>
      <c r="J90" s="1"/>
      <c r="K90" s="1"/>
      <c r="L90" s="1">
        <f t="shared" si="12"/>
        <v>0</v>
      </c>
      <c r="M90" s="1">
        <f t="shared" si="13"/>
        <v>0</v>
      </c>
      <c r="N90" s="1"/>
      <c r="O90" s="1">
        <f t="shared" si="14"/>
        <v>0</v>
      </c>
    </row>
    <row r="91" spans="1:15" ht="15.75" x14ac:dyDescent="0.25">
      <c r="A91" s="1"/>
      <c r="B91" s="1"/>
      <c r="C91" s="1"/>
      <c r="D91" s="1"/>
      <c r="E91" s="3" t="e">
        <f t="shared" si="10"/>
        <v>#DIV/0!</v>
      </c>
      <c r="F91" s="1"/>
      <c r="G91" s="1"/>
      <c r="H91" s="1">
        <f t="shared" si="11"/>
        <v>0</v>
      </c>
      <c r="I91" s="1"/>
      <c r="J91" s="1"/>
      <c r="K91" s="1"/>
      <c r="L91" s="1">
        <f t="shared" si="12"/>
        <v>0</v>
      </c>
      <c r="M91" s="1">
        <f t="shared" si="13"/>
        <v>0</v>
      </c>
      <c r="N91" s="1"/>
      <c r="O91" s="1">
        <f t="shared" si="14"/>
        <v>0</v>
      </c>
    </row>
    <row r="92" spans="1:15" ht="15.75" x14ac:dyDescent="0.25">
      <c r="A92" s="1"/>
      <c r="B92" s="1"/>
      <c r="C92" s="1"/>
      <c r="D92" s="1"/>
      <c r="E92" s="3" t="e">
        <f t="shared" si="10"/>
        <v>#DIV/0!</v>
      </c>
      <c r="F92" s="1"/>
      <c r="G92" s="1"/>
      <c r="H92" s="1">
        <f t="shared" si="11"/>
        <v>0</v>
      </c>
      <c r="I92" s="1"/>
      <c r="J92" s="1"/>
      <c r="K92" s="1"/>
      <c r="L92" s="1">
        <f t="shared" si="12"/>
        <v>0</v>
      </c>
      <c r="M92" s="1">
        <f t="shared" si="13"/>
        <v>0</v>
      </c>
      <c r="N92" s="1"/>
      <c r="O92" s="1">
        <f t="shared" si="14"/>
        <v>0</v>
      </c>
    </row>
    <row r="93" spans="1:15" ht="15.75" x14ac:dyDescent="0.25">
      <c r="A93" s="1"/>
      <c r="B93" s="1"/>
      <c r="C93" s="1"/>
      <c r="D93" s="1"/>
      <c r="E93" s="3" t="e">
        <f t="shared" si="10"/>
        <v>#DIV/0!</v>
      </c>
      <c r="F93" s="1"/>
      <c r="G93" s="1"/>
      <c r="H93" s="1">
        <f t="shared" si="11"/>
        <v>0</v>
      </c>
      <c r="I93" s="1"/>
      <c r="J93" s="1"/>
      <c r="K93" s="1"/>
      <c r="L93" s="1">
        <f t="shared" si="12"/>
        <v>0</v>
      </c>
      <c r="M93" s="1">
        <f t="shared" si="13"/>
        <v>0</v>
      </c>
      <c r="N93" s="1"/>
      <c r="O93" s="1">
        <f t="shared" si="14"/>
        <v>0</v>
      </c>
    </row>
    <row r="94" spans="1:15" ht="15.75" x14ac:dyDescent="0.25">
      <c r="A94" s="1"/>
      <c r="B94" s="1"/>
      <c r="C94" s="1"/>
      <c r="D94" s="1"/>
      <c r="E94" s="3" t="e">
        <f t="shared" si="10"/>
        <v>#DIV/0!</v>
      </c>
      <c r="F94" s="1"/>
      <c r="G94" s="1"/>
      <c r="H94" s="1">
        <f t="shared" si="11"/>
        <v>0</v>
      </c>
      <c r="I94" s="1"/>
      <c r="J94" s="1"/>
      <c r="K94" s="1"/>
      <c r="L94" s="1">
        <f t="shared" si="12"/>
        <v>0</v>
      </c>
      <c r="M94" s="1">
        <f t="shared" si="13"/>
        <v>0</v>
      </c>
      <c r="N94" s="1"/>
      <c r="O94" s="1">
        <f t="shared" si="14"/>
        <v>0</v>
      </c>
    </row>
    <row r="95" spans="1:15" ht="15.75" x14ac:dyDescent="0.25">
      <c r="A95" s="1"/>
      <c r="B95" s="1"/>
      <c r="C95" s="1"/>
      <c r="D95" s="1"/>
      <c r="E95" s="3" t="e">
        <f t="shared" si="10"/>
        <v>#DIV/0!</v>
      </c>
      <c r="F95" s="1"/>
      <c r="G95" s="1"/>
      <c r="H95" s="1">
        <f t="shared" si="11"/>
        <v>0</v>
      </c>
      <c r="I95" s="1"/>
      <c r="J95" s="1"/>
      <c r="K95" s="1"/>
      <c r="L95" s="1">
        <f t="shared" si="12"/>
        <v>0</v>
      </c>
      <c r="M95" s="1">
        <f t="shared" si="13"/>
        <v>0</v>
      </c>
      <c r="N95" s="1"/>
      <c r="O95" s="1">
        <f t="shared" si="14"/>
        <v>0</v>
      </c>
    </row>
    <row r="96" spans="1:15" ht="15.75" x14ac:dyDescent="0.25">
      <c r="A96" s="1"/>
      <c r="B96" s="1"/>
      <c r="C96" s="1"/>
      <c r="D96" s="1"/>
      <c r="E96" s="3" t="e">
        <f t="shared" si="10"/>
        <v>#DIV/0!</v>
      </c>
      <c r="F96" s="1"/>
      <c r="G96" s="1"/>
      <c r="H96" s="1">
        <f t="shared" si="11"/>
        <v>0</v>
      </c>
      <c r="I96" s="1"/>
      <c r="J96" s="1"/>
      <c r="K96" s="1"/>
      <c r="L96" s="1">
        <f t="shared" si="12"/>
        <v>0</v>
      </c>
      <c r="M96" s="1">
        <f t="shared" si="13"/>
        <v>0</v>
      </c>
      <c r="N96" s="1"/>
      <c r="O96" s="1">
        <f t="shared" si="14"/>
        <v>0</v>
      </c>
    </row>
    <row r="97" spans="1:15" ht="15.75" x14ac:dyDescent="0.25">
      <c r="A97" s="1"/>
      <c r="B97" s="1"/>
      <c r="C97" s="1"/>
      <c r="D97" s="1"/>
      <c r="E97" s="3" t="e">
        <f t="shared" si="10"/>
        <v>#DIV/0!</v>
      </c>
      <c r="F97" s="1"/>
      <c r="G97" s="1"/>
      <c r="H97" s="1">
        <f t="shared" si="11"/>
        <v>0</v>
      </c>
      <c r="I97" s="1"/>
      <c r="J97" s="1"/>
      <c r="K97" s="1"/>
      <c r="L97" s="1">
        <f t="shared" si="12"/>
        <v>0</v>
      </c>
      <c r="M97" s="1">
        <f t="shared" si="13"/>
        <v>0</v>
      </c>
      <c r="N97" s="1"/>
      <c r="O97" s="1">
        <f t="shared" si="14"/>
        <v>0</v>
      </c>
    </row>
    <row r="98" spans="1:15" ht="15.75" x14ac:dyDescent="0.25">
      <c r="A98" s="1"/>
      <c r="B98" s="1"/>
      <c r="C98" s="1"/>
      <c r="D98" s="1"/>
      <c r="E98" s="3" t="e">
        <f t="shared" si="10"/>
        <v>#DIV/0!</v>
      </c>
      <c r="F98" s="1"/>
      <c r="G98" s="1"/>
      <c r="H98" s="1">
        <f t="shared" si="11"/>
        <v>0</v>
      </c>
      <c r="I98" s="1"/>
      <c r="J98" s="1"/>
      <c r="K98" s="1"/>
      <c r="L98" s="1">
        <f t="shared" si="12"/>
        <v>0</v>
      </c>
      <c r="M98" s="1">
        <f t="shared" si="13"/>
        <v>0</v>
      </c>
      <c r="N98" s="1"/>
      <c r="O98" s="1">
        <f t="shared" si="14"/>
        <v>0</v>
      </c>
    </row>
    <row r="99" spans="1:15" ht="15.75" x14ac:dyDescent="0.25">
      <c r="A99" s="1"/>
      <c r="B99" s="1"/>
      <c r="C99" s="1"/>
      <c r="D99" s="1"/>
      <c r="E99" s="3" t="e">
        <f t="shared" ref="E99:E130" si="15">(B99)/(B99+C99+D99)</f>
        <v>#DIV/0!</v>
      </c>
      <c r="F99" s="1"/>
      <c r="G99" s="1"/>
      <c r="H99" s="1">
        <f t="shared" ref="H99:H130" si="16">F99-G99</f>
        <v>0</v>
      </c>
      <c r="I99" s="1"/>
      <c r="J99" s="1"/>
      <c r="K99" s="1"/>
      <c r="L99" s="1">
        <f t="shared" ref="L99:L116" si="17">B99*10</f>
        <v>0</v>
      </c>
      <c r="M99" s="1">
        <f t="shared" ref="M99:M116" si="18">D99*5</f>
        <v>0</v>
      </c>
      <c r="N99" s="1"/>
      <c r="O99" s="1">
        <f t="shared" ref="O99:O130" si="19">SUM(I99:N99)</f>
        <v>0</v>
      </c>
    </row>
    <row r="100" spans="1:15" ht="15.75" x14ac:dyDescent="0.25">
      <c r="A100" s="1"/>
      <c r="B100" s="1"/>
      <c r="C100" s="1"/>
      <c r="D100" s="1"/>
      <c r="E100" s="3" t="e">
        <f t="shared" si="15"/>
        <v>#DIV/0!</v>
      </c>
      <c r="F100" s="1"/>
      <c r="G100" s="1"/>
      <c r="H100" s="1">
        <f t="shared" si="16"/>
        <v>0</v>
      </c>
      <c r="I100" s="1"/>
      <c r="J100" s="1"/>
      <c r="K100" s="1"/>
      <c r="L100" s="1">
        <f t="shared" si="17"/>
        <v>0</v>
      </c>
      <c r="M100" s="1">
        <f t="shared" si="18"/>
        <v>0</v>
      </c>
      <c r="N100" s="1"/>
      <c r="O100" s="1">
        <f t="shared" si="19"/>
        <v>0</v>
      </c>
    </row>
    <row r="101" spans="1:15" ht="15.75" x14ac:dyDescent="0.25">
      <c r="A101" s="1"/>
      <c r="B101" s="1"/>
      <c r="C101" s="1"/>
      <c r="D101" s="1"/>
      <c r="E101" s="3" t="e">
        <f t="shared" si="15"/>
        <v>#DIV/0!</v>
      </c>
      <c r="F101" s="1"/>
      <c r="G101" s="1"/>
      <c r="H101" s="1">
        <f t="shared" si="16"/>
        <v>0</v>
      </c>
      <c r="I101" s="1"/>
      <c r="J101" s="1"/>
      <c r="K101" s="1"/>
      <c r="L101" s="1">
        <f t="shared" si="17"/>
        <v>0</v>
      </c>
      <c r="M101" s="1">
        <f t="shared" si="18"/>
        <v>0</v>
      </c>
      <c r="N101" s="1"/>
      <c r="O101" s="1">
        <f t="shared" si="19"/>
        <v>0</v>
      </c>
    </row>
    <row r="102" spans="1:15" ht="15.75" x14ac:dyDescent="0.25">
      <c r="A102" s="1"/>
      <c r="B102" s="1"/>
      <c r="C102" s="1"/>
      <c r="D102" s="1"/>
      <c r="E102" s="3" t="e">
        <f t="shared" si="15"/>
        <v>#DIV/0!</v>
      </c>
      <c r="F102" s="1"/>
      <c r="G102" s="1"/>
      <c r="H102" s="1">
        <f t="shared" si="16"/>
        <v>0</v>
      </c>
      <c r="I102" s="1"/>
      <c r="J102" s="1"/>
      <c r="K102" s="1"/>
      <c r="L102" s="1">
        <f t="shared" si="17"/>
        <v>0</v>
      </c>
      <c r="M102" s="1">
        <f t="shared" si="18"/>
        <v>0</v>
      </c>
      <c r="N102" s="1"/>
      <c r="O102" s="1">
        <f t="shared" si="19"/>
        <v>0</v>
      </c>
    </row>
    <row r="103" spans="1:15" ht="15.75" x14ac:dyDescent="0.25">
      <c r="A103" s="1"/>
      <c r="B103" s="1"/>
      <c r="C103" s="1"/>
      <c r="D103" s="1"/>
      <c r="E103" s="3" t="e">
        <f t="shared" si="15"/>
        <v>#DIV/0!</v>
      </c>
      <c r="F103" s="1"/>
      <c r="G103" s="1"/>
      <c r="H103" s="1">
        <f t="shared" si="16"/>
        <v>0</v>
      </c>
      <c r="I103" s="1"/>
      <c r="J103" s="1"/>
      <c r="K103" s="1"/>
      <c r="L103" s="1">
        <f t="shared" si="17"/>
        <v>0</v>
      </c>
      <c r="M103" s="1">
        <f t="shared" si="18"/>
        <v>0</v>
      </c>
      <c r="N103" s="1"/>
      <c r="O103" s="1">
        <f t="shared" si="19"/>
        <v>0</v>
      </c>
    </row>
    <row r="104" spans="1:15" ht="15.75" x14ac:dyDescent="0.25">
      <c r="A104" s="1"/>
      <c r="B104" s="1"/>
      <c r="C104" s="1"/>
      <c r="D104" s="1"/>
      <c r="E104" s="3" t="e">
        <f t="shared" si="15"/>
        <v>#DIV/0!</v>
      </c>
      <c r="F104" s="1"/>
      <c r="G104" s="1"/>
      <c r="H104" s="1">
        <f t="shared" si="16"/>
        <v>0</v>
      </c>
      <c r="I104" s="1"/>
      <c r="J104" s="1"/>
      <c r="K104" s="1"/>
      <c r="L104" s="1">
        <f t="shared" si="17"/>
        <v>0</v>
      </c>
      <c r="M104" s="1">
        <f t="shared" si="18"/>
        <v>0</v>
      </c>
      <c r="N104" s="1"/>
      <c r="O104" s="1">
        <f t="shared" si="19"/>
        <v>0</v>
      </c>
    </row>
    <row r="105" spans="1:15" ht="15.75" x14ac:dyDescent="0.25">
      <c r="A105" s="1"/>
      <c r="B105" s="1"/>
      <c r="C105" s="1"/>
      <c r="D105" s="1"/>
      <c r="E105" s="3" t="e">
        <f t="shared" si="15"/>
        <v>#DIV/0!</v>
      </c>
      <c r="F105" s="1"/>
      <c r="G105" s="1"/>
      <c r="H105" s="1">
        <f t="shared" si="16"/>
        <v>0</v>
      </c>
      <c r="I105" s="1"/>
      <c r="J105" s="1"/>
      <c r="K105" s="1"/>
      <c r="L105" s="1">
        <f t="shared" si="17"/>
        <v>0</v>
      </c>
      <c r="M105" s="1">
        <f t="shared" si="18"/>
        <v>0</v>
      </c>
      <c r="N105" s="1"/>
      <c r="O105" s="1">
        <f t="shared" si="19"/>
        <v>0</v>
      </c>
    </row>
    <row r="106" spans="1:15" ht="15.75" x14ac:dyDescent="0.25">
      <c r="A106" s="1"/>
      <c r="B106" s="1"/>
      <c r="C106" s="1"/>
      <c r="D106" s="1"/>
      <c r="E106" s="3" t="e">
        <f t="shared" si="15"/>
        <v>#DIV/0!</v>
      </c>
      <c r="F106" s="1"/>
      <c r="G106" s="1"/>
      <c r="H106" s="1">
        <f t="shared" si="16"/>
        <v>0</v>
      </c>
      <c r="I106" s="1"/>
      <c r="J106" s="1"/>
      <c r="K106" s="1"/>
      <c r="L106" s="1">
        <f t="shared" si="17"/>
        <v>0</v>
      </c>
      <c r="M106" s="1">
        <f t="shared" si="18"/>
        <v>0</v>
      </c>
      <c r="N106" s="1"/>
      <c r="O106" s="1">
        <f t="shared" si="19"/>
        <v>0</v>
      </c>
    </row>
    <row r="107" spans="1:15" ht="15.75" x14ac:dyDescent="0.25">
      <c r="A107" s="1"/>
      <c r="B107" s="1"/>
      <c r="C107" s="1"/>
      <c r="D107" s="1"/>
      <c r="E107" s="3" t="e">
        <f t="shared" si="15"/>
        <v>#DIV/0!</v>
      </c>
      <c r="F107" s="1"/>
      <c r="G107" s="1"/>
      <c r="H107" s="1">
        <f t="shared" si="16"/>
        <v>0</v>
      </c>
      <c r="I107" s="1"/>
      <c r="J107" s="1"/>
      <c r="K107" s="1"/>
      <c r="L107" s="1">
        <f t="shared" si="17"/>
        <v>0</v>
      </c>
      <c r="M107" s="1">
        <f t="shared" si="18"/>
        <v>0</v>
      </c>
      <c r="N107" s="1"/>
      <c r="O107" s="1">
        <f t="shared" si="19"/>
        <v>0</v>
      </c>
    </row>
    <row r="108" spans="1:15" ht="15.75" x14ac:dyDescent="0.25">
      <c r="A108" s="1"/>
      <c r="B108" s="1"/>
      <c r="C108" s="1"/>
      <c r="D108" s="1"/>
      <c r="E108" s="3" t="e">
        <f t="shared" si="15"/>
        <v>#DIV/0!</v>
      </c>
      <c r="F108" s="1"/>
      <c r="G108" s="1"/>
      <c r="H108" s="1">
        <f t="shared" si="16"/>
        <v>0</v>
      </c>
      <c r="I108" s="1"/>
      <c r="J108" s="1"/>
      <c r="K108" s="1"/>
      <c r="L108" s="1">
        <f t="shared" si="17"/>
        <v>0</v>
      </c>
      <c r="M108" s="1">
        <f t="shared" si="18"/>
        <v>0</v>
      </c>
      <c r="N108" s="1"/>
      <c r="O108" s="1">
        <f t="shared" si="19"/>
        <v>0</v>
      </c>
    </row>
    <row r="109" spans="1:15" ht="15.75" x14ac:dyDescent="0.25">
      <c r="A109" s="1"/>
      <c r="B109" s="1"/>
      <c r="C109" s="1"/>
      <c r="D109" s="1"/>
      <c r="E109" s="3" t="e">
        <f t="shared" si="15"/>
        <v>#DIV/0!</v>
      </c>
      <c r="F109" s="1"/>
      <c r="G109" s="1"/>
      <c r="H109" s="1">
        <f t="shared" si="16"/>
        <v>0</v>
      </c>
      <c r="I109" s="1"/>
      <c r="J109" s="1"/>
      <c r="K109" s="1"/>
      <c r="L109" s="1">
        <f t="shared" si="17"/>
        <v>0</v>
      </c>
      <c r="M109" s="1">
        <f t="shared" si="18"/>
        <v>0</v>
      </c>
      <c r="N109" s="1"/>
      <c r="O109" s="1">
        <f t="shared" si="19"/>
        <v>0</v>
      </c>
    </row>
    <row r="110" spans="1:15" ht="15.75" x14ac:dyDescent="0.25">
      <c r="A110" s="1"/>
      <c r="B110" s="1"/>
      <c r="C110" s="1"/>
      <c r="D110" s="1"/>
      <c r="E110" s="3" t="e">
        <f t="shared" si="15"/>
        <v>#DIV/0!</v>
      </c>
      <c r="F110" s="1"/>
      <c r="G110" s="1"/>
      <c r="H110" s="1">
        <f t="shared" si="16"/>
        <v>0</v>
      </c>
      <c r="I110" s="1"/>
      <c r="J110" s="1"/>
      <c r="K110" s="1"/>
      <c r="L110" s="1">
        <f t="shared" si="17"/>
        <v>0</v>
      </c>
      <c r="M110" s="1">
        <f t="shared" si="18"/>
        <v>0</v>
      </c>
      <c r="N110" s="1"/>
      <c r="O110" s="1">
        <f t="shared" si="19"/>
        <v>0</v>
      </c>
    </row>
    <row r="111" spans="1:15" ht="15.75" x14ac:dyDescent="0.25">
      <c r="A111" s="1"/>
      <c r="B111" s="1"/>
      <c r="C111" s="1"/>
      <c r="D111" s="1"/>
      <c r="E111" s="3" t="e">
        <f t="shared" si="15"/>
        <v>#DIV/0!</v>
      </c>
      <c r="F111" s="1"/>
      <c r="G111" s="1"/>
      <c r="H111" s="1">
        <f t="shared" si="16"/>
        <v>0</v>
      </c>
      <c r="I111" s="1"/>
      <c r="J111" s="1"/>
      <c r="K111" s="1"/>
      <c r="L111" s="1">
        <f t="shared" si="17"/>
        <v>0</v>
      </c>
      <c r="M111" s="1">
        <f t="shared" si="18"/>
        <v>0</v>
      </c>
      <c r="N111" s="1"/>
      <c r="O111" s="1">
        <f t="shared" si="19"/>
        <v>0</v>
      </c>
    </row>
    <row r="112" spans="1:15" ht="15.75" x14ac:dyDescent="0.25">
      <c r="A112" s="1"/>
      <c r="B112" s="1"/>
      <c r="C112" s="1"/>
      <c r="D112" s="1"/>
      <c r="E112" s="3" t="e">
        <f t="shared" si="15"/>
        <v>#DIV/0!</v>
      </c>
      <c r="F112" s="1"/>
      <c r="G112" s="1"/>
      <c r="H112" s="1">
        <f t="shared" si="16"/>
        <v>0</v>
      </c>
      <c r="I112" s="1"/>
      <c r="J112" s="1"/>
      <c r="K112" s="1"/>
      <c r="L112" s="1">
        <f t="shared" si="17"/>
        <v>0</v>
      </c>
      <c r="M112" s="1">
        <f t="shared" si="18"/>
        <v>0</v>
      </c>
      <c r="N112" s="1"/>
      <c r="O112" s="1">
        <f t="shared" si="19"/>
        <v>0</v>
      </c>
    </row>
    <row r="113" spans="1:15" ht="15.75" x14ac:dyDescent="0.25">
      <c r="A113" s="1"/>
      <c r="B113" s="1"/>
      <c r="C113" s="1"/>
      <c r="D113" s="1"/>
      <c r="E113" s="3" t="e">
        <f t="shared" si="15"/>
        <v>#DIV/0!</v>
      </c>
      <c r="F113" s="1"/>
      <c r="G113" s="1"/>
      <c r="H113" s="1">
        <f t="shared" si="16"/>
        <v>0</v>
      </c>
      <c r="I113" s="1"/>
      <c r="J113" s="1"/>
      <c r="K113" s="1"/>
      <c r="L113" s="1">
        <f t="shared" si="17"/>
        <v>0</v>
      </c>
      <c r="M113" s="1">
        <f t="shared" si="18"/>
        <v>0</v>
      </c>
      <c r="N113" s="1"/>
      <c r="O113" s="1">
        <f t="shared" si="19"/>
        <v>0</v>
      </c>
    </row>
    <row r="114" spans="1:15" ht="15.75" x14ac:dyDescent="0.25">
      <c r="A114" s="1"/>
      <c r="B114" s="1"/>
      <c r="C114" s="1"/>
      <c r="D114" s="1"/>
      <c r="E114" s="3" t="e">
        <f t="shared" si="15"/>
        <v>#DIV/0!</v>
      </c>
      <c r="F114" s="1"/>
      <c r="G114" s="1"/>
      <c r="H114" s="1">
        <f t="shared" si="16"/>
        <v>0</v>
      </c>
      <c r="I114" s="1"/>
      <c r="J114" s="1"/>
      <c r="K114" s="1"/>
      <c r="L114" s="1">
        <f t="shared" si="17"/>
        <v>0</v>
      </c>
      <c r="M114" s="1">
        <f t="shared" si="18"/>
        <v>0</v>
      </c>
      <c r="N114" s="1"/>
      <c r="O114" s="1">
        <f t="shared" si="19"/>
        <v>0</v>
      </c>
    </row>
    <row r="115" spans="1:15" ht="15.75" x14ac:dyDescent="0.25">
      <c r="A115" s="1"/>
      <c r="B115" s="1"/>
      <c r="C115" s="1"/>
      <c r="D115" s="1"/>
      <c r="E115" s="3" t="e">
        <f t="shared" si="15"/>
        <v>#DIV/0!</v>
      </c>
      <c r="F115" s="1"/>
      <c r="G115" s="1"/>
      <c r="H115" s="1">
        <f t="shared" si="16"/>
        <v>0</v>
      </c>
      <c r="I115" s="1"/>
      <c r="J115" s="1"/>
      <c r="K115" s="1"/>
      <c r="L115" s="1">
        <f t="shared" si="17"/>
        <v>0</v>
      </c>
      <c r="M115" s="1">
        <f t="shared" si="18"/>
        <v>0</v>
      </c>
      <c r="N115" s="1"/>
      <c r="O115" s="1">
        <f t="shared" si="19"/>
        <v>0</v>
      </c>
    </row>
    <row r="116" spans="1:15" ht="15.75" x14ac:dyDescent="0.25">
      <c r="A116" s="1"/>
      <c r="B116" s="1"/>
      <c r="C116" s="1"/>
      <c r="D116" s="1"/>
      <c r="E116" s="3" t="e">
        <f t="shared" si="15"/>
        <v>#DIV/0!</v>
      </c>
      <c r="F116" s="1"/>
      <c r="G116" s="1"/>
      <c r="H116" s="1">
        <f t="shared" si="16"/>
        <v>0</v>
      </c>
      <c r="I116" s="1"/>
      <c r="J116" s="1"/>
      <c r="K116" s="1"/>
      <c r="L116" s="1">
        <f t="shared" si="17"/>
        <v>0</v>
      </c>
      <c r="M116" s="1">
        <f t="shared" si="18"/>
        <v>0</v>
      </c>
      <c r="N116" s="1"/>
      <c r="O116" s="1">
        <f t="shared" si="19"/>
        <v>0</v>
      </c>
    </row>
  </sheetData>
  <sortState xmlns:xlrd2="http://schemas.microsoft.com/office/spreadsheetml/2017/richdata2" ref="A3:O116">
    <sortCondition ref="A12:A116"/>
  </sortState>
  <mergeCells count="1"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7UCP</vt:lpstr>
      <vt:lpstr>8UCP</vt:lpstr>
      <vt:lpstr>8UKP</vt:lpstr>
      <vt:lpstr>9U</vt:lpstr>
      <vt:lpstr>10U</vt:lpstr>
      <vt:lpstr>11U</vt:lpstr>
      <vt:lpstr>12U</vt:lpstr>
      <vt:lpstr>13U</vt:lpstr>
      <vt:lpstr>14U</vt:lpstr>
      <vt:lpstr>15U</vt:lpstr>
      <vt:lpstr>July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Horne</dc:creator>
  <cp:lastModifiedBy>Matthew</cp:lastModifiedBy>
  <dcterms:created xsi:type="dcterms:W3CDTF">2018-02-07T16:02:06Z</dcterms:created>
  <dcterms:modified xsi:type="dcterms:W3CDTF">2021-11-23T19:05:58Z</dcterms:modified>
</cp:coreProperties>
</file>