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hanthavong\Downloads\"/>
    </mc:Choice>
  </mc:AlternateContent>
  <xr:revisionPtr revIDLastSave="0" documentId="13_ncr:1_{F4323B6B-836F-4073-83BC-15D2AD6EA89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7U" sheetId="12" r:id="rId1"/>
    <sheet name="8U" sheetId="2" r:id="rId2"/>
    <sheet name="9U" sheetId="13" r:id="rId3"/>
    <sheet name="10U" sheetId="4" r:id="rId4"/>
    <sheet name="11U" sheetId="14" r:id="rId5"/>
    <sheet name="12U" sheetId="6" r:id="rId6"/>
    <sheet name="13U" sheetId="15" r:id="rId7"/>
    <sheet name="14U" sheetId="8" r:id="rId8"/>
    <sheet name="15U" sheetId="16" r:id="rId9"/>
    <sheet name="16U" sheetId="17" r:id="rId10"/>
    <sheet name="17U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F5" i="2"/>
  <c r="B5" i="2"/>
  <c r="G3" i="2"/>
  <c r="F3" i="2"/>
  <c r="C3" i="2"/>
  <c r="B3" i="2"/>
  <c r="G4" i="2"/>
  <c r="F4" i="2"/>
  <c r="C4" i="2"/>
  <c r="B4" i="2"/>
  <c r="I5" i="2"/>
  <c r="K4" i="2"/>
  <c r="N4" i="2"/>
  <c r="N5" i="2"/>
  <c r="N3" i="2"/>
  <c r="J3" i="2"/>
  <c r="G8" i="14"/>
  <c r="H8" i="14" s="1"/>
  <c r="F8" i="14"/>
  <c r="B8" i="14"/>
  <c r="G9" i="14"/>
  <c r="F9" i="14"/>
  <c r="C9" i="14"/>
  <c r="E9" i="14" s="1"/>
  <c r="C8" i="14"/>
  <c r="G13" i="14"/>
  <c r="F13" i="14"/>
  <c r="C13" i="14"/>
  <c r="G3" i="14"/>
  <c r="F3" i="14"/>
  <c r="C3" i="14"/>
  <c r="E3" i="14" s="1"/>
  <c r="B9" i="14"/>
  <c r="G17" i="14"/>
  <c r="F17" i="14"/>
  <c r="C17" i="14"/>
  <c r="B13" i="14"/>
  <c r="G10" i="14"/>
  <c r="F10" i="14"/>
  <c r="C10" i="14"/>
  <c r="L9" i="14"/>
  <c r="E8" i="14"/>
  <c r="B3" i="14"/>
  <c r="B10" i="14"/>
  <c r="I8" i="14"/>
  <c r="N8" i="14"/>
  <c r="M8" i="14"/>
  <c r="L8" i="14"/>
  <c r="O8" i="14" s="1"/>
  <c r="N10" i="14"/>
  <c r="J9" i="14"/>
  <c r="N9" i="14"/>
  <c r="M9" i="14"/>
  <c r="N3" i="14"/>
  <c r="M3" i="14"/>
  <c r="K3" i="14"/>
  <c r="N17" i="14"/>
  <c r="N13" i="14"/>
  <c r="G11" i="13"/>
  <c r="F11" i="13"/>
  <c r="C11" i="13"/>
  <c r="G8" i="13"/>
  <c r="F8" i="13"/>
  <c r="B8" i="13"/>
  <c r="G12" i="13"/>
  <c r="F12" i="13"/>
  <c r="C12" i="13"/>
  <c r="H11" i="13"/>
  <c r="B11" i="13"/>
  <c r="G3" i="13"/>
  <c r="F3" i="13"/>
  <c r="C3" i="13"/>
  <c r="G14" i="13"/>
  <c r="F14" i="13"/>
  <c r="C14" i="13"/>
  <c r="G5" i="13"/>
  <c r="H5" i="13" s="1"/>
  <c r="F5" i="13"/>
  <c r="C5" i="13"/>
  <c r="B3" i="13"/>
  <c r="G15" i="13"/>
  <c r="F15" i="13"/>
  <c r="C15" i="13"/>
  <c r="G16" i="13"/>
  <c r="F16" i="13"/>
  <c r="B16" i="13"/>
  <c r="L16" i="13" s="1"/>
  <c r="B15" i="13"/>
  <c r="G10" i="13"/>
  <c r="F10" i="13"/>
  <c r="C10" i="13"/>
  <c r="G19" i="13"/>
  <c r="F19" i="13"/>
  <c r="C19" i="13"/>
  <c r="C8" i="13"/>
  <c r="B10" i="13"/>
  <c r="E10" i="13" s="1"/>
  <c r="B12" i="13"/>
  <c r="B19" i="13"/>
  <c r="H10" i="13"/>
  <c r="N11" i="13"/>
  <c r="J11" i="13"/>
  <c r="K10" i="13"/>
  <c r="N10" i="13"/>
  <c r="M10" i="13"/>
  <c r="L10" i="13"/>
  <c r="O10" i="13" s="1"/>
  <c r="N15" i="13"/>
  <c r="J15" i="13"/>
  <c r="N14" i="13"/>
  <c r="N12" i="13"/>
  <c r="N19" i="13"/>
  <c r="N8" i="13"/>
  <c r="I8" i="13"/>
  <c r="N16" i="13"/>
  <c r="I16" i="13"/>
  <c r="N3" i="13"/>
  <c r="N5" i="13"/>
  <c r="M5" i="13"/>
  <c r="L5" i="13"/>
  <c r="E5" i="13"/>
  <c r="G19" i="15"/>
  <c r="H19" i="15" s="1"/>
  <c r="F19" i="15"/>
  <c r="C19" i="15"/>
  <c r="G20" i="15"/>
  <c r="F20" i="15"/>
  <c r="B20" i="15"/>
  <c r="B19" i="15"/>
  <c r="G18" i="15"/>
  <c r="F18" i="15"/>
  <c r="C18" i="15"/>
  <c r="G15" i="15"/>
  <c r="F15" i="15"/>
  <c r="C15" i="15"/>
  <c r="G6" i="15"/>
  <c r="F6" i="15"/>
  <c r="C6" i="15"/>
  <c r="B18" i="15"/>
  <c r="L18" i="15" s="1"/>
  <c r="O18" i="15" s="1"/>
  <c r="B15" i="15"/>
  <c r="L15" i="15" s="1"/>
  <c r="L19" i="15"/>
  <c r="C20" i="15"/>
  <c r="H18" i="15"/>
  <c r="L20" i="15"/>
  <c r="N18" i="15"/>
  <c r="M18" i="15"/>
  <c r="N19" i="15"/>
  <c r="M19" i="15"/>
  <c r="J19" i="15"/>
  <c r="N20" i="15"/>
  <c r="I20" i="15"/>
  <c r="N15" i="15"/>
  <c r="M15" i="15"/>
  <c r="K15" i="15"/>
  <c r="N6" i="15"/>
  <c r="G18" i="6"/>
  <c r="F18" i="6"/>
  <c r="C18" i="6"/>
  <c r="G17" i="6"/>
  <c r="F17" i="6"/>
  <c r="B17" i="6"/>
  <c r="G11" i="6"/>
  <c r="F11" i="6"/>
  <c r="C11" i="6"/>
  <c r="E11" i="6" s="1"/>
  <c r="B18" i="6"/>
  <c r="G19" i="6"/>
  <c r="H19" i="6" s="1"/>
  <c r="F19" i="6"/>
  <c r="C19" i="6"/>
  <c r="E19" i="6" s="1"/>
  <c r="G22" i="6"/>
  <c r="F22" i="6"/>
  <c r="B22" i="6"/>
  <c r="G6" i="6"/>
  <c r="F6" i="6"/>
  <c r="C6" i="6"/>
  <c r="G13" i="6"/>
  <c r="F13" i="6"/>
  <c r="C13" i="6"/>
  <c r="G23" i="6"/>
  <c r="F23" i="6"/>
  <c r="C23" i="6"/>
  <c r="B6" i="6"/>
  <c r="C22" i="6"/>
  <c r="B13" i="6"/>
  <c r="B11" i="6"/>
  <c r="N22" i="6"/>
  <c r="I22" i="6"/>
  <c r="N13" i="6"/>
  <c r="K13" i="6"/>
  <c r="N19" i="6"/>
  <c r="M19" i="6"/>
  <c r="L19" i="6"/>
  <c r="O19" i="6"/>
  <c r="N23" i="6"/>
  <c r="N6" i="6"/>
  <c r="J6" i="6"/>
  <c r="N18" i="6"/>
  <c r="J18" i="6"/>
  <c r="N17" i="6"/>
  <c r="I17" i="6"/>
  <c r="N11" i="6"/>
  <c r="M11" i="6"/>
  <c r="L11" i="6"/>
  <c r="K11" i="6"/>
  <c r="G10" i="4"/>
  <c r="F10" i="4"/>
  <c r="B10" i="4"/>
  <c r="G7" i="4"/>
  <c r="F7" i="4"/>
  <c r="C7" i="4"/>
  <c r="G6" i="4"/>
  <c r="F6" i="4"/>
  <c r="C6" i="4"/>
  <c r="G14" i="4"/>
  <c r="F14" i="4"/>
  <c r="C14" i="4"/>
  <c r="B7" i="4"/>
  <c r="G22" i="4"/>
  <c r="F22" i="4"/>
  <c r="B22" i="4"/>
  <c r="L22" i="4" s="1"/>
  <c r="O22" i="4" s="1"/>
  <c r="G15" i="4"/>
  <c r="F15" i="4"/>
  <c r="C15" i="4"/>
  <c r="G20" i="4"/>
  <c r="F20" i="4"/>
  <c r="C20" i="4"/>
  <c r="E22" i="4"/>
  <c r="B15" i="4"/>
  <c r="G24" i="4"/>
  <c r="F24" i="4"/>
  <c r="C24" i="4"/>
  <c r="G23" i="4"/>
  <c r="F23" i="4"/>
  <c r="C23" i="4"/>
  <c r="C22" i="4"/>
  <c r="B20" i="4"/>
  <c r="L10" i="4"/>
  <c r="B6" i="4"/>
  <c r="H6" i="4"/>
  <c r="H22" i="4"/>
  <c r="B24" i="4"/>
  <c r="I22" i="4"/>
  <c r="N22" i="4"/>
  <c r="M22" i="4"/>
  <c r="N20" i="4"/>
  <c r="K20" i="4"/>
  <c r="N10" i="4"/>
  <c r="I10" i="4"/>
  <c r="N15" i="4"/>
  <c r="J15" i="4"/>
  <c r="N14" i="4"/>
  <c r="N7" i="4"/>
  <c r="J7" i="4"/>
  <c r="N24" i="4"/>
  <c r="N6" i="4"/>
  <c r="M6" i="4"/>
  <c r="K6" i="4"/>
  <c r="L6" i="4"/>
  <c r="N23" i="4"/>
  <c r="G4" i="8"/>
  <c r="F4" i="8"/>
  <c r="C4" i="8"/>
  <c r="G7" i="8"/>
  <c r="F7" i="8"/>
  <c r="B7" i="8"/>
  <c r="G8" i="8"/>
  <c r="F8" i="8"/>
  <c r="C8" i="8"/>
  <c r="C7" i="8"/>
  <c r="B4" i="8"/>
  <c r="L4" i="8" s="1"/>
  <c r="H4" i="8"/>
  <c r="N8" i="8"/>
  <c r="K8" i="8"/>
  <c r="J4" i="8"/>
  <c r="N4" i="8"/>
  <c r="M4" i="8"/>
  <c r="N7" i="8"/>
  <c r="I7" i="8"/>
  <c r="G15" i="16"/>
  <c r="F15" i="16"/>
  <c r="C15" i="16"/>
  <c r="G14" i="16"/>
  <c r="F14" i="16"/>
  <c r="B14" i="16"/>
  <c r="E14" i="16" s="1"/>
  <c r="G5" i="16"/>
  <c r="F5" i="16"/>
  <c r="C5" i="16"/>
  <c r="B15" i="16"/>
  <c r="G3" i="16"/>
  <c r="F3" i="16"/>
  <c r="C3" i="16"/>
  <c r="E3" i="16" s="1"/>
  <c r="G8" i="16"/>
  <c r="F8" i="16"/>
  <c r="C8" i="16"/>
  <c r="B5" i="16"/>
  <c r="L5" i="16" s="1"/>
  <c r="C14" i="16"/>
  <c r="B3" i="16"/>
  <c r="N5" i="16"/>
  <c r="K5" i="16"/>
  <c r="I14" i="16"/>
  <c r="N14" i="16"/>
  <c r="M14" i="16"/>
  <c r="J15" i="16"/>
  <c r="N15" i="16"/>
  <c r="M15" i="16"/>
  <c r="L15" i="16"/>
  <c r="O15" i="16" s="1"/>
  <c r="N8" i="16"/>
  <c r="N3" i="16"/>
  <c r="M3" i="16"/>
  <c r="G12" i="15"/>
  <c r="F12" i="15"/>
  <c r="B12" i="15"/>
  <c r="E12" i="15" s="1"/>
  <c r="G13" i="15"/>
  <c r="F13" i="15"/>
  <c r="C13" i="15"/>
  <c r="G9" i="15"/>
  <c r="F9" i="15"/>
  <c r="C9" i="15"/>
  <c r="B13" i="15"/>
  <c r="L13" i="15" s="1"/>
  <c r="G22" i="15"/>
  <c r="F22" i="15"/>
  <c r="C22" i="15"/>
  <c r="G7" i="15"/>
  <c r="F7" i="15"/>
  <c r="C7" i="15"/>
  <c r="B9" i="15"/>
  <c r="L9" i="15" s="1"/>
  <c r="B22" i="15"/>
  <c r="B6" i="15"/>
  <c r="J13" i="15"/>
  <c r="N13" i="15"/>
  <c r="M13" i="15"/>
  <c r="N22" i="15"/>
  <c r="M22" i="15"/>
  <c r="L22" i="15"/>
  <c r="N7" i="15"/>
  <c r="N12" i="15"/>
  <c r="M12" i="15"/>
  <c r="I12" i="15"/>
  <c r="N9" i="15"/>
  <c r="K9" i="15"/>
  <c r="G4" i="10"/>
  <c r="F4" i="10"/>
  <c r="B4" i="10"/>
  <c r="G8" i="10"/>
  <c r="F8" i="10"/>
  <c r="C8" i="10"/>
  <c r="G10" i="10"/>
  <c r="F10" i="10"/>
  <c r="C10" i="10"/>
  <c r="B8" i="10"/>
  <c r="L8" i="10"/>
  <c r="K10" i="10"/>
  <c r="O10" i="10" s="1"/>
  <c r="N10" i="10"/>
  <c r="M10" i="10"/>
  <c r="L10" i="10"/>
  <c r="E10" i="10"/>
  <c r="N4" i="10"/>
  <c r="I4" i="10"/>
  <c r="N8" i="10"/>
  <c r="J8" i="10"/>
  <c r="M8" i="10"/>
  <c r="G8" i="6"/>
  <c r="F8" i="6"/>
  <c r="H8" i="6" s="1"/>
  <c r="B8" i="6"/>
  <c r="L8" i="6" s="1"/>
  <c r="G5" i="6"/>
  <c r="F5" i="6"/>
  <c r="C5" i="6"/>
  <c r="G27" i="6"/>
  <c r="F27" i="6"/>
  <c r="C27" i="6"/>
  <c r="B5" i="6"/>
  <c r="L5" i="6" s="1"/>
  <c r="D27" i="6"/>
  <c r="M27" i="6" s="1"/>
  <c r="D8" i="6"/>
  <c r="M8" i="6" s="1"/>
  <c r="L6" i="6"/>
  <c r="C8" i="6"/>
  <c r="B27" i="6"/>
  <c r="L27" i="6" s="1"/>
  <c r="K6" i="6"/>
  <c r="N27" i="6"/>
  <c r="I8" i="6"/>
  <c r="N8" i="6"/>
  <c r="J5" i="6"/>
  <c r="N5" i="6"/>
  <c r="M5" i="6"/>
  <c r="B14" i="4"/>
  <c r="G11" i="4"/>
  <c r="F11" i="4"/>
  <c r="C11" i="4"/>
  <c r="G8" i="4"/>
  <c r="F8" i="4"/>
  <c r="C8" i="4"/>
  <c r="E8" i="4" s="1"/>
  <c r="B11" i="4"/>
  <c r="L11" i="4" s="1"/>
  <c r="N11" i="4"/>
  <c r="J11" i="4"/>
  <c r="I14" i="4"/>
  <c r="K8" i="4"/>
  <c r="N8" i="4"/>
  <c r="M8" i="4"/>
  <c r="L8" i="4"/>
  <c r="G10" i="17"/>
  <c r="F10" i="17"/>
  <c r="C10" i="17"/>
  <c r="G7" i="17"/>
  <c r="F7" i="17"/>
  <c r="B7" i="17"/>
  <c r="G6" i="17"/>
  <c r="F6" i="17"/>
  <c r="C6" i="17"/>
  <c r="B10" i="17"/>
  <c r="G8" i="17"/>
  <c r="F8" i="17"/>
  <c r="C8" i="17"/>
  <c r="G4" i="17"/>
  <c r="F4" i="17"/>
  <c r="C4" i="17"/>
  <c r="L10" i="17"/>
  <c r="B8" i="17"/>
  <c r="G13" i="17"/>
  <c r="F13" i="17"/>
  <c r="C13" i="17"/>
  <c r="E13" i="17"/>
  <c r="B6" i="17"/>
  <c r="E6" i="17" s="1"/>
  <c r="E8" i="17"/>
  <c r="B13" i="17"/>
  <c r="N8" i="17"/>
  <c r="N13" i="17"/>
  <c r="M13" i="17"/>
  <c r="L13" i="17"/>
  <c r="O13" i="17" s="1"/>
  <c r="H13" i="17"/>
  <c r="J10" i="17"/>
  <c r="N10" i="17"/>
  <c r="M10" i="17"/>
  <c r="E10" i="17"/>
  <c r="N7" i="17"/>
  <c r="I7" i="17"/>
  <c r="K6" i="17"/>
  <c r="N6" i="17"/>
  <c r="M6" i="17"/>
  <c r="L6" i="17"/>
  <c r="H6" i="17"/>
  <c r="N4" i="17"/>
  <c r="G7" i="10"/>
  <c r="F7" i="10"/>
  <c r="B7" i="10"/>
  <c r="L7" i="10" s="1"/>
  <c r="G5" i="10"/>
  <c r="F5" i="10"/>
  <c r="H5" i="10" s="1"/>
  <c r="C5" i="10"/>
  <c r="G9" i="10"/>
  <c r="F9" i="10"/>
  <c r="C9" i="10"/>
  <c r="G6" i="10"/>
  <c r="F6" i="10"/>
  <c r="C6" i="10"/>
  <c r="B5" i="10"/>
  <c r="L5" i="10" s="1"/>
  <c r="D7" i="10"/>
  <c r="M7" i="10" s="1"/>
  <c r="D5" i="10"/>
  <c r="M5" i="10" s="1"/>
  <c r="B9" i="10"/>
  <c r="I7" i="10"/>
  <c r="N7" i="10"/>
  <c r="J5" i="10"/>
  <c r="N5" i="10"/>
  <c r="N6" i="10"/>
  <c r="N9" i="10"/>
  <c r="K9" i="10"/>
  <c r="G16" i="6"/>
  <c r="F16" i="6"/>
  <c r="B16" i="6"/>
  <c r="E16" i="6" s="1"/>
  <c r="L13" i="6"/>
  <c r="G24" i="6"/>
  <c r="F24" i="6"/>
  <c r="C24" i="6"/>
  <c r="E24" i="6" s="1"/>
  <c r="G29" i="6"/>
  <c r="F29" i="6"/>
  <c r="B29" i="6"/>
  <c r="G9" i="6"/>
  <c r="F9" i="6"/>
  <c r="C9" i="6"/>
  <c r="G20" i="6"/>
  <c r="F20" i="6"/>
  <c r="C20" i="6"/>
  <c r="G14" i="6"/>
  <c r="F14" i="6"/>
  <c r="C14" i="6"/>
  <c r="E14" i="6" s="1"/>
  <c r="B9" i="6"/>
  <c r="L9" i="6" s="1"/>
  <c r="B23" i="6"/>
  <c r="L23" i="6" s="1"/>
  <c r="D20" i="6"/>
  <c r="M20" i="6" s="1"/>
  <c r="D29" i="6"/>
  <c r="M29" i="6" s="1"/>
  <c r="N24" i="6"/>
  <c r="M24" i="6"/>
  <c r="L24" i="6"/>
  <c r="N9" i="6"/>
  <c r="J9" i="6"/>
  <c r="N16" i="6"/>
  <c r="I16" i="6"/>
  <c r="N20" i="6"/>
  <c r="K20" i="6"/>
  <c r="L20" i="6"/>
  <c r="J13" i="6"/>
  <c r="N14" i="6"/>
  <c r="M14" i="6"/>
  <c r="L14" i="6"/>
  <c r="K23" i="6"/>
  <c r="N29" i="6"/>
  <c r="I29" i="6"/>
  <c r="G4" i="14"/>
  <c r="F4" i="14"/>
  <c r="C4" i="14"/>
  <c r="L13" i="14"/>
  <c r="G6" i="14"/>
  <c r="F6" i="14"/>
  <c r="C6" i="14"/>
  <c r="B4" i="14"/>
  <c r="L4" i="14" s="1"/>
  <c r="G16" i="14"/>
  <c r="F16" i="14"/>
  <c r="C16" i="14"/>
  <c r="E16" i="14" s="1"/>
  <c r="B6" i="14"/>
  <c r="N6" i="14"/>
  <c r="K6" i="14"/>
  <c r="N16" i="14"/>
  <c r="M16" i="14"/>
  <c r="L16" i="14"/>
  <c r="N4" i="14"/>
  <c r="M4" i="14"/>
  <c r="J4" i="14"/>
  <c r="I13" i="14"/>
  <c r="C16" i="13"/>
  <c r="G6" i="13"/>
  <c r="F6" i="13"/>
  <c r="C6" i="13"/>
  <c r="G20" i="13"/>
  <c r="F20" i="13"/>
  <c r="C20" i="13"/>
  <c r="B6" i="13"/>
  <c r="E6" i="13" s="1"/>
  <c r="B20" i="13"/>
  <c r="J16" i="13"/>
  <c r="N20" i="13"/>
  <c r="N6" i="13"/>
  <c r="M6" i="13"/>
  <c r="K6" i="13"/>
  <c r="G13" i="4"/>
  <c r="F13" i="4"/>
  <c r="B13" i="4"/>
  <c r="C10" i="4"/>
  <c r="L24" i="4"/>
  <c r="G17" i="4"/>
  <c r="F17" i="4"/>
  <c r="C17" i="4"/>
  <c r="G18" i="4"/>
  <c r="F18" i="4"/>
  <c r="C18" i="4"/>
  <c r="D10" i="4"/>
  <c r="M10" i="4" s="1"/>
  <c r="D13" i="4"/>
  <c r="B17" i="4"/>
  <c r="L17" i="4" s="1"/>
  <c r="N18" i="4"/>
  <c r="M18" i="4"/>
  <c r="L18" i="4"/>
  <c r="K10" i="4"/>
  <c r="N13" i="4"/>
  <c r="I13" i="4"/>
  <c r="N17" i="4"/>
  <c r="J24" i="4"/>
  <c r="G16" i="16"/>
  <c r="F16" i="16"/>
  <c r="B16" i="16"/>
  <c r="L16" i="16" s="1"/>
  <c r="G17" i="16"/>
  <c r="F17" i="16"/>
  <c r="C17" i="16"/>
  <c r="B17" i="16"/>
  <c r="G6" i="16"/>
  <c r="F6" i="16"/>
  <c r="C6" i="16"/>
  <c r="B6" i="16"/>
  <c r="L6" i="16" s="1"/>
  <c r="N6" i="16"/>
  <c r="K6" i="16"/>
  <c r="N17" i="16"/>
  <c r="J17" i="16"/>
  <c r="N16" i="16"/>
  <c r="I16" i="16"/>
  <c r="G6" i="8"/>
  <c r="F6" i="8"/>
  <c r="H6" i="8" s="1"/>
  <c r="B6" i="8"/>
  <c r="L6" i="8" s="1"/>
  <c r="G5" i="8"/>
  <c r="F5" i="8"/>
  <c r="C5" i="8"/>
  <c r="B8" i="8"/>
  <c r="D5" i="8"/>
  <c r="D6" i="8"/>
  <c r="M6" i="8" s="1"/>
  <c r="E5" i="8"/>
  <c r="K5" i="8"/>
  <c r="N5" i="8"/>
  <c r="M5" i="8"/>
  <c r="L5" i="8"/>
  <c r="N6" i="8"/>
  <c r="I6" i="8"/>
  <c r="J8" i="8"/>
  <c r="G5" i="15"/>
  <c r="F5" i="15"/>
  <c r="B5" i="15"/>
  <c r="L5" i="15" s="1"/>
  <c r="G10" i="15"/>
  <c r="F10" i="15"/>
  <c r="C10" i="15"/>
  <c r="E10" i="15" s="1"/>
  <c r="G17" i="15"/>
  <c r="F17" i="15"/>
  <c r="B17" i="15"/>
  <c r="G8" i="15"/>
  <c r="F8" i="15"/>
  <c r="C8" i="15"/>
  <c r="L6" i="15"/>
  <c r="O6" i="15" s="1"/>
  <c r="C5" i="15"/>
  <c r="E17" i="15"/>
  <c r="B8" i="15"/>
  <c r="L8" i="15" s="1"/>
  <c r="N17" i="15"/>
  <c r="M17" i="15"/>
  <c r="I17" i="15"/>
  <c r="I5" i="15"/>
  <c r="N5" i="15"/>
  <c r="M5" i="15"/>
  <c r="J9" i="15"/>
  <c r="K7" i="15"/>
  <c r="N8" i="15"/>
  <c r="K8" i="15"/>
  <c r="N10" i="15"/>
  <c r="M10" i="15"/>
  <c r="L10" i="15"/>
  <c r="J6" i="15"/>
  <c r="M6" i="15"/>
  <c r="G11" i="14"/>
  <c r="F11" i="14"/>
  <c r="C11" i="14"/>
  <c r="L10" i="14"/>
  <c r="B11" i="14"/>
  <c r="G18" i="14"/>
  <c r="F18" i="14"/>
  <c r="C18" i="14"/>
  <c r="E18" i="14" s="1"/>
  <c r="N11" i="14"/>
  <c r="J11" i="14"/>
  <c r="N18" i="14"/>
  <c r="M18" i="14"/>
  <c r="L18" i="14"/>
  <c r="K13" i="14"/>
  <c r="M13" i="14"/>
  <c r="I10" i="14"/>
  <c r="M10" i="14"/>
  <c r="L22" i="6"/>
  <c r="C29" i="6"/>
  <c r="G4" i="6"/>
  <c r="F4" i="6"/>
  <c r="C4" i="6"/>
  <c r="G10" i="6"/>
  <c r="F10" i="6"/>
  <c r="C10" i="6"/>
  <c r="B4" i="6"/>
  <c r="L4" i="6" s="1"/>
  <c r="B10" i="6"/>
  <c r="L10" i="6" s="1"/>
  <c r="M23" i="6"/>
  <c r="M13" i="6"/>
  <c r="K27" i="6"/>
  <c r="I9" i="6"/>
  <c r="N4" i="6"/>
  <c r="M4" i="6"/>
  <c r="K10" i="6"/>
  <c r="N10" i="6"/>
  <c r="M10" i="6"/>
  <c r="J29" i="6"/>
  <c r="G13" i="10"/>
  <c r="F13" i="10"/>
  <c r="B13" i="10"/>
  <c r="L13" i="10" s="1"/>
  <c r="G3" i="10"/>
  <c r="F3" i="10"/>
  <c r="C3" i="10"/>
  <c r="G12" i="10"/>
  <c r="F12" i="10"/>
  <c r="C12" i="10"/>
  <c r="D13" i="10"/>
  <c r="M13" i="10" s="1"/>
  <c r="B3" i="10"/>
  <c r="L3" i="10" s="1"/>
  <c r="N13" i="10"/>
  <c r="I13" i="10"/>
  <c r="J9" i="10"/>
  <c r="N12" i="10"/>
  <c r="N3" i="10"/>
  <c r="K3" i="10"/>
  <c r="G7" i="13"/>
  <c r="F7" i="13"/>
  <c r="B7" i="13"/>
  <c r="E11" i="13"/>
  <c r="N7" i="13"/>
  <c r="J7" i="13"/>
  <c r="I7" i="13"/>
  <c r="L11" i="13"/>
  <c r="M11" i="13"/>
  <c r="K3" i="13"/>
  <c r="J12" i="13"/>
  <c r="G9" i="4"/>
  <c r="F9" i="4"/>
  <c r="C9" i="4"/>
  <c r="G21" i="4"/>
  <c r="F21" i="4"/>
  <c r="B21" i="4"/>
  <c r="E20" i="4"/>
  <c r="B9" i="4"/>
  <c r="L9" i="4" s="1"/>
  <c r="G25" i="4"/>
  <c r="F25" i="4"/>
  <c r="C25" i="4"/>
  <c r="G5" i="4"/>
  <c r="F5" i="4"/>
  <c r="C5" i="4"/>
  <c r="B25" i="4"/>
  <c r="C21" i="4"/>
  <c r="L15" i="4"/>
  <c r="B5" i="4"/>
  <c r="L5" i="4" s="1"/>
  <c r="N25" i="4"/>
  <c r="J25" i="4"/>
  <c r="M15" i="4"/>
  <c r="I21" i="4"/>
  <c r="N21" i="4"/>
  <c r="M21" i="4"/>
  <c r="L21" i="4"/>
  <c r="J9" i="4"/>
  <c r="N9" i="4"/>
  <c r="M9" i="4"/>
  <c r="M24" i="4"/>
  <c r="N5" i="4"/>
  <c r="M5" i="4"/>
  <c r="K5" i="4"/>
  <c r="G3" i="8"/>
  <c r="F3" i="8"/>
  <c r="C3" i="8"/>
  <c r="B3" i="8"/>
  <c r="K3" i="8"/>
  <c r="G13" i="13"/>
  <c r="F13" i="13"/>
  <c r="B13" i="13"/>
  <c r="C7" i="13"/>
  <c r="G9" i="13"/>
  <c r="F9" i="13"/>
  <c r="C9" i="13"/>
  <c r="E9" i="13" s="1"/>
  <c r="K9" i="13"/>
  <c r="I13" i="13"/>
  <c r="G11" i="16"/>
  <c r="F11" i="16"/>
  <c r="B11" i="16"/>
  <c r="E11" i="16" s="1"/>
  <c r="G7" i="16"/>
  <c r="F7" i="16"/>
  <c r="C7" i="16"/>
  <c r="B7" i="16"/>
  <c r="C16" i="16"/>
  <c r="G10" i="16"/>
  <c r="F10" i="16"/>
  <c r="C10" i="16"/>
  <c r="D10" i="16"/>
  <c r="M10" i="16" s="1"/>
  <c r="D11" i="16"/>
  <c r="M11" i="16" s="1"/>
  <c r="J7" i="16"/>
  <c r="I11" i="16"/>
  <c r="C13" i="4"/>
  <c r="G4" i="4"/>
  <c r="F4" i="4"/>
  <c r="C4" i="4"/>
  <c r="G19" i="4"/>
  <c r="F19" i="4"/>
  <c r="B19" i="4"/>
  <c r="C19" i="4"/>
  <c r="B4" i="4"/>
  <c r="L4" i="4" s="1"/>
  <c r="B23" i="4"/>
  <c r="L23" i="4" s="1"/>
  <c r="G4" i="13"/>
  <c r="F4" i="13"/>
  <c r="C4" i="13"/>
  <c r="G18" i="13"/>
  <c r="F18" i="13"/>
  <c r="B18" i="13"/>
  <c r="G17" i="13"/>
  <c r="F17" i="13"/>
  <c r="C17" i="13"/>
  <c r="E17" i="13" s="1"/>
  <c r="D18" i="13"/>
  <c r="D15" i="13"/>
  <c r="M15" i="13" s="1"/>
  <c r="B4" i="13"/>
  <c r="L4" i="13" s="1"/>
  <c r="D14" i="13"/>
  <c r="D3" i="13"/>
  <c r="G12" i="14"/>
  <c r="F12" i="14"/>
  <c r="B12" i="14"/>
  <c r="L12" i="14" s="1"/>
  <c r="G7" i="14"/>
  <c r="F7" i="14"/>
  <c r="C7" i="14"/>
  <c r="B17" i="14"/>
  <c r="G7" i="6"/>
  <c r="F7" i="6"/>
  <c r="C7" i="6"/>
  <c r="G28" i="6"/>
  <c r="F28" i="6"/>
  <c r="C28" i="6"/>
  <c r="B7" i="6"/>
  <c r="L7" i="6" s="1"/>
  <c r="N19" i="4"/>
  <c r="I19" i="4"/>
  <c r="N4" i="4"/>
  <c r="J13" i="4"/>
  <c r="J14" i="4"/>
  <c r="K17" i="4"/>
  <c r="M17" i="4"/>
  <c r="K23" i="4"/>
  <c r="L15" i="13"/>
  <c r="M16" i="13"/>
  <c r="N17" i="13"/>
  <c r="M17" i="13"/>
  <c r="L17" i="13"/>
  <c r="K19" i="13"/>
  <c r="N18" i="13"/>
  <c r="I18" i="13"/>
  <c r="N4" i="13"/>
  <c r="J4" i="13"/>
  <c r="K17" i="14"/>
  <c r="N7" i="14"/>
  <c r="I12" i="14"/>
  <c r="N12" i="14"/>
  <c r="M12" i="14"/>
  <c r="J6" i="14"/>
  <c r="N7" i="6"/>
  <c r="J7" i="6"/>
  <c r="N28" i="6"/>
  <c r="K28" i="6"/>
  <c r="M16" i="6"/>
  <c r="N3" i="8"/>
  <c r="N9" i="13"/>
  <c r="M9" i="13"/>
  <c r="L9" i="13"/>
  <c r="N13" i="13"/>
  <c r="N10" i="16"/>
  <c r="L10" i="16"/>
  <c r="N7" i="16"/>
  <c r="M6" i="16"/>
  <c r="M16" i="16"/>
  <c r="N11" i="16"/>
  <c r="L11" i="16"/>
  <c r="M5" i="16"/>
  <c r="L20" i="13"/>
  <c r="I12" i="13"/>
  <c r="J20" i="13"/>
  <c r="M20" i="13"/>
  <c r="M4" i="13"/>
  <c r="K4" i="13"/>
  <c r="G3" i="15"/>
  <c r="F3" i="15"/>
  <c r="B3" i="15"/>
  <c r="L3" i="15" s="1"/>
  <c r="M9" i="15"/>
  <c r="I3" i="15"/>
  <c r="N3" i="15"/>
  <c r="M3" i="15"/>
  <c r="M8" i="15"/>
  <c r="M20" i="15"/>
  <c r="J20" i="15"/>
  <c r="G26" i="4"/>
  <c r="F26" i="4"/>
  <c r="B26" i="4"/>
  <c r="E26" i="4" s="1"/>
  <c r="G16" i="4"/>
  <c r="F16" i="4"/>
  <c r="C16" i="4"/>
  <c r="G12" i="4"/>
  <c r="F12" i="4"/>
  <c r="C12" i="4"/>
  <c r="L7" i="4"/>
  <c r="B12" i="4"/>
  <c r="B16" i="4"/>
  <c r="N16" i="4"/>
  <c r="K16" i="4"/>
  <c r="J4" i="4"/>
  <c r="M4" i="4"/>
  <c r="M11" i="4"/>
  <c r="N26" i="4"/>
  <c r="M26" i="4"/>
  <c r="I26" i="4"/>
  <c r="M20" i="4"/>
  <c r="L20" i="4"/>
  <c r="N12" i="4"/>
  <c r="J12" i="4"/>
  <c r="M23" i="4"/>
  <c r="I7" i="4"/>
  <c r="M7" i="4"/>
  <c r="G11" i="10"/>
  <c r="F11" i="10"/>
  <c r="C11" i="10"/>
  <c r="B12" i="10"/>
  <c r="B11" i="10"/>
  <c r="E11" i="10" s="1"/>
  <c r="C4" i="10"/>
  <c r="L4" i="10"/>
  <c r="J11" i="10"/>
  <c r="N11" i="10"/>
  <c r="M11" i="10"/>
  <c r="M3" i="10"/>
  <c r="M4" i="10"/>
  <c r="K4" i="10"/>
  <c r="I12" i="10"/>
  <c r="G15" i="6"/>
  <c r="F15" i="6"/>
  <c r="C15" i="6"/>
  <c r="G12" i="6"/>
  <c r="F12" i="6"/>
  <c r="C12" i="6"/>
  <c r="E12" i="6" s="1"/>
  <c r="B15" i="6"/>
  <c r="L15" i="6" s="1"/>
  <c r="B28" i="6"/>
  <c r="L28" i="6" s="1"/>
  <c r="C17" i="6"/>
  <c r="N12" i="6"/>
  <c r="M12" i="6"/>
  <c r="L12" i="6"/>
  <c r="K12" i="6"/>
  <c r="J22" i="6"/>
  <c r="M22" i="6"/>
  <c r="M28" i="6"/>
  <c r="M17" i="6"/>
  <c r="M9" i="6"/>
  <c r="N15" i="6"/>
  <c r="M15" i="6"/>
  <c r="J15" i="6"/>
  <c r="G5" i="17"/>
  <c r="F5" i="17"/>
  <c r="B5" i="17"/>
  <c r="L5" i="17" s="1"/>
  <c r="G11" i="17"/>
  <c r="F11" i="17"/>
  <c r="H11" i="17" s="1"/>
  <c r="C11" i="17"/>
  <c r="G3" i="17"/>
  <c r="F3" i="17"/>
  <c r="C3" i="17"/>
  <c r="L7" i="17"/>
  <c r="G12" i="17"/>
  <c r="H12" i="17" s="1"/>
  <c r="F12" i="17"/>
  <c r="C12" i="17"/>
  <c r="E12" i="17" s="1"/>
  <c r="B3" i="17"/>
  <c r="L3" i="17" s="1"/>
  <c r="G9" i="17"/>
  <c r="F9" i="17"/>
  <c r="C9" i="17"/>
  <c r="E9" i="17" s="1"/>
  <c r="C7" i="17"/>
  <c r="B11" i="17"/>
  <c r="L11" i="17" s="1"/>
  <c r="B4" i="17"/>
  <c r="K12" i="17"/>
  <c r="I5" i="17"/>
  <c r="K4" i="17"/>
  <c r="O184" i="17"/>
  <c r="M184" i="17"/>
  <c r="H184" i="17"/>
  <c r="E184" i="17"/>
  <c r="M183" i="17"/>
  <c r="O183" i="17" s="1"/>
  <c r="H183" i="17"/>
  <c r="E183" i="17"/>
  <c r="M182" i="17"/>
  <c r="O182" i="17" s="1"/>
  <c r="H182" i="17"/>
  <c r="E182" i="17"/>
  <c r="M181" i="17"/>
  <c r="O181" i="17" s="1"/>
  <c r="H181" i="17"/>
  <c r="E181" i="17"/>
  <c r="M180" i="17"/>
  <c r="O180" i="17" s="1"/>
  <c r="H180" i="17"/>
  <c r="E180" i="17"/>
  <c r="M179" i="17"/>
  <c r="O179" i="17" s="1"/>
  <c r="H179" i="17"/>
  <c r="E179" i="17"/>
  <c r="M178" i="17"/>
  <c r="O178" i="17" s="1"/>
  <c r="H178" i="17"/>
  <c r="E178" i="17"/>
  <c r="M177" i="17"/>
  <c r="O177" i="17" s="1"/>
  <c r="H177" i="17"/>
  <c r="E177" i="17"/>
  <c r="M176" i="17"/>
  <c r="O176" i="17" s="1"/>
  <c r="H176" i="17"/>
  <c r="E176" i="17"/>
  <c r="O175" i="17"/>
  <c r="M175" i="17"/>
  <c r="H175" i="17"/>
  <c r="E175" i="17"/>
  <c r="M174" i="17"/>
  <c r="O174" i="17" s="1"/>
  <c r="H174" i="17"/>
  <c r="E174" i="17"/>
  <c r="M173" i="17"/>
  <c r="O173" i="17" s="1"/>
  <c r="H173" i="17"/>
  <c r="E173" i="17"/>
  <c r="M172" i="17"/>
  <c r="O172" i="17" s="1"/>
  <c r="H172" i="17"/>
  <c r="E172" i="17"/>
  <c r="M171" i="17"/>
  <c r="O171" i="17" s="1"/>
  <c r="H171" i="17"/>
  <c r="E171" i="17"/>
  <c r="M170" i="17"/>
  <c r="O170" i="17" s="1"/>
  <c r="H170" i="17"/>
  <c r="E170" i="17"/>
  <c r="O169" i="17"/>
  <c r="M169" i="17"/>
  <c r="H169" i="17"/>
  <c r="E169" i="17"/>
  <c r="M168" i="17"/>
  <c r="O168" i="17" s="1"/>
  <c r="H168" i="17"/>
  <c r="E168" i="17"/>
  <c r="M167" i="17"/>
  <c r="O167" i="17" s="1"/>
  <c r="H167" i="17"/>
  <c r="E167" i="17"/>
  <c r="O166" i="17"/>
  <c r="M166" i="17"/>
  <c r="H166" i="17"/>
  <c r="E166" i="17"/>
  <c r="M165" i="17"/>
  <c r="O165" i="17" s="1"/>
  <c r="H165" i="17"/>
  <c r="E165" i="17"/>
  <c r="M164" i="17"/>
  <c r="O164" i="17" s="1"/>
  <c r="H164" i="17"/>
  <c r="E164" i="17"/>
  <c r="M163" i="17"/>
  <c r="O163" i="17" s="1"/>
  <c r="H163" i="17"/>
  <c r="E163" i="17"/>
  <c r="M162" i="17"/>
  <c r="O162" i="17" s="1"/>
  <c r="H162" i="17"/>
  <c r="E162" i="17"/>
  <c r="M161" i="17"/>
  <c r="L161" i="17"/>
  <c r="O161" i="17" s="1"/>
  <c r="H161" i="17"/>
  <c r="E161" i="17"/>
  <c r="M160" i="17"/>
  <c r="L160" i="17"/>
  <c r="H160" i="17"/>
  <c r="E160" i="17"/>
  <c r="M159" i="17"/>
  <c r="L159" i="17"/>
  <c r="H159" i="17"/>
  <c r="E159" i="17"/>
  <c r="M158" i="17"/>
  <c r="L158" i="17"/>
  <c r="H158" i="17"/>
  <c r="E158" i="17"/>
  <c r="M157" i="17"/>
  <c r="L157" i="17"/>
  <c r="O157" i="17" s="1"/>
  <c r="H157" i="17"/>
  <c r="E157" i="17"/>
  <c r="M156" i="17"/>
  <c r="L156" i="17"/>
  <c r="O156" i="17" s="1"/>
  <c r="H156" i="17"/>
  <c r="E156" i="17"/>
  <c r="M155" i="17"/>
  <c r="L155" i="17"/>
  <c r="O155" i="17" s="1"/>
  <c r="H155" i="17"/>
  <c r="E155" i="17"/>
  <c r="M154" i="17"/>
  <c r="L154" i="17"/>
  <c r="O154" i="17" s="1"/>
  <c r="H154" i="17"/>
  <c r="E154" i="17"/>
  <c r="M153" i="17"/>
  <c r="L153" i="17"/>
  <c r="O153" i="17" s="1"/>
  <c r="H153" i="17"/>
  <c r="E153" i="17"/>
  <c r="M152" i="17"/>
  <c r="L152" i="17"/>
  <c r="O152" i="17" s="1"/>
  <c r="H152" i="17"/>
  <c r="E152" i="17"/>
  <c r="M151" i="17"/>
  <c r="L151" i="17"/>
  <c r="O151" i="17" s="1"/>
  <c r="H151" i="17"/>
  <c r="E151" i="17"/>
  <c r="M150" i="17"/>
  <c r="L150" i="17"/>
  <c r="O150" i="17" s="1"/>
  <c r="H150" i="17"/>
  <c r="E150" i="17"/>
  <c r="M149" i="17"/>
  <c r="L149" i="17"/>
  <c r="O149" i="17" s="1"/>
  <c r="H149" i="17"/>
  <c r="E149" i="17"/>
  <c r="M148" i="17"/>
  <c r="L148" i="17"/>
  <c r="H148" i="17"/>
  <c r="E148" i="17"/>
  <c r="M147" i="17"/>
  <c r="L147" i="17"/>
  <c r="O147" i="17" s="1"/>
  <c r="H147" i="17"/>
  <c r="E147" i="17"/>
  <c r="M146" i="17"/>
  <c r="L146" i="17"/>
  <c r="O146" i="17" s="1"/>
  <c r="H146" i="17"/>
  <c r="E146" i="17"/>
  <c r="M145" i="17"/>
  <c r="L145" i="17"/>
  <c r="O145" i="17" s="1"/>
  <c r="H145" i="17"/>
  <c r="E145" i="17"/>
  <c r="M144" i="17"/>
  <c r="L144" i="17"/>
  <c r="O144" i="17" s="1"/>
  <c r="H144" i="17"/>
  <c r="E144" i="17"/>
  <c r="M143" i="17"/>
  <c r="O143" i="17" s="1"/>
  <c r="L143" i="17"/>
  <c r="H143" i="17"/>
  <c r="E143" i="17"/>
  <c r="M142" i="17"/>
  <c r="O142" i="17" s="1"/>
  <c r="L142" i="17"/>
  <c r="H142" i="17"/>
  <c r="E142" i="17"/>
  <c r="M141" i="17"/>
  <c r="L141" i="17"/>
  <c r="O141" i="17" s="1"/>
  <c r="H141" i="17"/>
  <c r="E141" i="17"/>
  <c r="M140" i="17"/>
  <c r="L140" i="17"/>
  <c r="O140" i="17" s="1"/>
  <c r="H140" i="17"/>
  <c r="E140" i="17"/>
  <c r="M139" i="17"/>
  <c r="L139" i="17"/>
  <c r="H139" i="17"/>
  <c r="E139" i="17"/>
  <c r="M138" i="17"/>
  <c r="L138" i="17"/>
  <c r="O138" i="17" s="1"/>
  <c r="H138" i="17"/>
  <c r="E138" i="17"/>
  <c r="M137" i="17"/>
  <c r="L137" i="17"/>
  <c r="O137" i="17" s="1"/>
  <c r="H137" i="17"/>
  <c r="E137" i="17"/>
  <c r="M136" i="17"/>
  <c r="L136" i="17"/>
  <c r="H136" i="17"/>
  <c r="E136" i="17"/>
  <c r="M135" i="17"/>
  <c r="L135" i="17"/>
  <c r="O135" i="17" s="1"/>
  <c r="H135" i="17"/>
  <c r="E135" i="17"/>
  <c r="M134" i="17"/>
  <c r="L134" i="17"/>
  <c r="O134" i="17" s="1"/>
  <c r="H134" i="17"/>
  <c r="E134" i="17"/>
  <c r="O133" i="17"/>
  <c r="M133" i="17"/>
  <c r="L133" i="17"/>
  <c r="H133" i="17"/>
  <c r="E133" i="17"/>
  <c r="M132" i="17"/>
  <c r="L132" i="17"/>
  <c r="H132" i="17"/>
  <c r="E132" i="17"/>
  <c r="M131" i="17"/>
  <c r="L131" i="17"/>
  <c r="H131" i="17"/>
  <c r="E131" i="17"/>
  <c r="O130" i="17"/>
  <c r="M130" i="17"/>
  <c r="L130" i="17"/>
  <c r="H130" i="17"/>
  <c r="E130" i="17"/>
  <c r="M129" i="17"/>
  <c r="L129" i="17"/>
  <c r="O129" i="17" s="1"/>
  <c r="H129" i="17"/>
  <c r="E129" i="17"/>
  <c r="M128" i="17"/>
  <c r="L128" i="17"/>
  <c r="O128" i="17" s="1"/>
  <c r="H128" i="17"/>
  <c r="E128" i="17"/>
  <c r="M127" i="17"/>
  <c r="L127" i="17"/>
  <c r="O127" i="17" s="1"/>
  <c r="H127" i="17"/>
  <c r="E127" i="17"/>
  <c r="M126" i="17"/>
  <c r="L126" i="17"/>
  <c r="O126" i="17" s="1"/>
  <c r="H126" i="17"/>
  <c r="E126" i="17"/>
  <c r="L125" i="17"/>
  <c r="O125" i="17" s="1"/>
  <c r="H125" i="17"/>
  <c r="E125" i="17"/>
  <c r="M124" i="17"/>
  <c r="L124" i="17"/>
  <c r="O124" i="17" s="1"/>
  <c r="H124" i="17"/>
  <c r="E124" i="17"/>
  <c r="M123" i="17"/>
  <c r="L123" i="17"/>
  <c r="O123" i="17" s="1"/>
  <c r="H123" i="17"/>
  <c r="E123" i="17"/>
  <c r="M122" i="17"/>
  <c r="L122" i="17"/>
  <c r="O122" i="17" s="1"/>
  <c r="H122" i="17"/>
  <c r="E122" i="17"/>
  <c r="M121" i="17"/>
  <c r="L121" i="17"/>
  <c r="H121" i="17"/>
  <c r="E121" i="17"/>
  <c r="M120" i="17"/>
  <c r="L120" i="17"/>
  <c r="H120" i="17"/>
  <c r="E120" i="17"/>
  <c r="M119" i="17"/>
  <c r="L119" i="17"/>
  <c r="O119" i="17" s="1"/>
  <c r="H119" i="17"/>
  <c r="E119" i="17"/>
  <c r="M118" i="17"/>
  <c r="L118" i="17"/>
  <c r="H118" i="17"/>
  <c r="E118" i="17"/>
  <c r="M117" i="17"/>
  <c r="O117" i="17" s="1"/>
  <c r="L117" i="17"/>
  <c r="H117" i="17"/>
  <c r="E117" i="17"/>
  <c r="M116" i="17"/>
  <c r="O116" i="17" s="1"/>
  <c r="L116" i="17"/>
  <c r="H116" i="17"/>
  <c r="E116" i="17"/>
  <c r="M115" i="17"/>
  <c r="L115" i="17"/>
  <c r="H115" i="17"/>
  <c r="E115" i="17"/>
  <c r="M114" i="17"/>
  <c r="L114" i="17"/>
  <c r="H114" i="17"/>
  <c r="E114" i="17"/>
  <c r="M113" i="17"/>
  <c r="L113" i="17"/>
  <c r="H113" i="17"/>
  <c r="E113" i="17"/>
  <c r="M112" i="17"/>
  <c r="O112" i="17" s="1"/>
  <c r="H112" i="17"/>
  <c r="E112" i="17"/>
  <c r="M111" i="17"/>
  <c r="L111" i="17"/>
  <c r="H111" i="17"/>
  <c r="E111" i="17"/>
  <c r="M110" i="17"/>
  <c r="L110" i="17"/>
  <c r="H110" i="17"/>
  <c r="E110" i="17"/>
  <c r="M109" i="17"/>
  <c r="L109" i="17"/>
  <c r="O109" i="17" s="1"/>
  <c r="H109" i="17"/>
  <c r="E109" i="17"/>
  <c r="M108" i="17"/>
  <c r="O108" i="17" s="1"/>
  <c r="H108" i="17"/>
  <c r="E108" i="17"/>
  <c r="M107" i="17"/>
  <c r="L107" i="17"/>
  <c r="O107" i="17" s="1"/>
  <c r="H107" i="17"/>
  <c r="E107" i="17"/>
  <c r="M106" i="17"/>
  <c r="L106" i="17"/>
  <c r="O106" i="17" s="1"/>
  <c r="H106" i="17"/>
  <c r="E106" i="17"/>
  <c r="M105" i="17"/>
  <c r="L105" i="17"/>
  <c r="H105" i="17"/>
  <c r="E105" i="17"/>
  <c r="M104" i="17"/>
  <c r="O104" i="17" s="1"/>
  <c r="H104" i="17"/>
  <c r="E104" i="17"/>
  <c r="M103" i="17"/>
  <c r="L103" i="17"/>
  <c r="H103" i="17"/>
  <c r="E103" i="17"/>
  <c r="O102" i="17"/>
  <c r="M102" i="17"/>
  <c r="H102" i="17"/>
  <c r="E102" i="17"/>
  <c r="M101" i="17"/>
  <c r="O101" i="17" s="1"/>
  <c r="H101" i="17"/>
  <c r="E101" i="17"/>
  <c r="M100" i="17"/>
  <c r="O100" i="17" s="1"/>
  <c r="L100" i="17"/>
  <c r="H100" i="17"/>
  <c r="E100" i="17"/>
  <c r="M99" i="17"/>
  <c r="L99" i="17"/>
  <c r="H99" i="17"/>
  <c r="E99" i="17"/>
  <c r="M98" i="17"/>
  <c r="L98" i="17"/>
  <c r="O98" i="17" s="1"/>
  <c r="H98" i="17"/>
  <c r="E98" i="17"/>
  <c r="M97" i="17"/>
  <c r="L97" i="17"/>
  <c r="H97" i="17"/>
  <c r="E97" i="17"/>
  <c r="M96" i="17"/>
  <c r="L96" i="17"/>
  <c r="H96" i="17"/>
  <c r="E96" i="17"/>
  <c r="M95" i="17"/>
  <c r="L95" i="17"/>
  <c r="H95" i="17"/>
  <c r="E95" i="17"/>
  <c r="M94" i="17"/>
  <c r="L94" i="17"/>
  <c r="H94" i="17"/>
  <c r="E94" i="17"/>
  <c r="M93" i="17"/>
  <c r="L93" i="17"/>
  <c r="H93" i="17"/>
  <c r="E93" i="17"/>
  <c r="M92" i="17"/>
  <c r="O92" i="17" s="1"/>
  <c r="L92" i="17"/>
  <c r="H92" i="17"/>
  <c r="E92" i="17"/>
  <c r="M91" i="17"/>
  <c r="O91" i="17" s="1"/>
  <c r="H91" i="17"/>
  <c r="E91" i="17"/>
  <c r="O90" i="17"/>
  <c r="M90" i="17"/>
  <c r="H90" i="17"/>
  <c r="E90" i="17"/>
  <c r="M89" i="17"/>
  <c r="L89" i="17"/>
  <c r="O89" i="17" s="1"/>
  <c r="H89" i="17"/>
  <c r="E89" i="17"/>
  <c r="M88" i="17"/>
  <c r="L88" i="17"/>
  <c r="H88" i="17"/>
  <c r="E88" i="17"/>
  <c r="M87" i="17"/>
  <c r="L87" i="17"/>
  <c r="H87" i="17"/>
  <c r="E87" i="17"/>
  <c r="M86" i="17"/>
  <c r="L86" i="17"/>
  <c r="H86" i="17"/>
  <c r="E86" i="17"/>
  <c r="M85" i="17"/>
  <c r="O85" i="17" s="1"/>
  <c r="H85" i="17"/>
  <c r="E85" i="17"/>
  <c r="M84" i="17"/>
  <c r="L84" i="17"/>
  <c r="O84" i="17" s="1"/>
  <c r="H84" i="17"/>
  <c r="E84" i="17"/>
  <c r="M83" i="17"/>
  <c r="L83" i="17"/>
  <c r="H83" i="17"/>
  <c r="E83" i="17"/>
  <c r="M82" i="17"/>
  <c r="L82" i="17"/>
  <c r="H82" i="17"/>
  <c r="E82" i="17"/>
  <c r="M81" i="17"/>
  <c r="L81" i="17"/>
  <c r="O81" i="17" s="1"/>
  <c r="H81" i="17"/>
  <c r="E81" i="17"/>
  <c r="M80" i="17"/>
  <c r="L80" i="17"/>
  <c r="O80" i="17" s="1"/>
  <c r="E80" i="17"/>
  <c r="M79" i="17"/>
  <c r="L79" i="17"/>
  <c r="H79" i="17"/>
  <c r="E79" i="17"/>
  <c r="M78" i="17"/>
  <c r="L78" i="17"/>
  <c r="O78" i="17" s="1"/>
  <c r="H78" i="17"/>
  <c r="E78" i="17"/>
  <c r="M77" i="17"/>
  <c r="L77" i="17"/>
  <c r="O77" i="17" s="1"/>
  <c r="H77" i="17"/>
  <c r="E77" i="17"/>
  <c r="M76" i="17"/>
  <c r="O76" i="17" s="1"/>
  <c r="H76" i="17"/>
  <c r="E76" i="17"/>
  <c r="M75" i="17"/>
  <c r="O75" i="17" s="1"/>
  <c r="H75" i="17"/>
  <c r="E75" i="17"/>
  <c r="M74" i="17"/>
  <c r="L74" i="17"/>
  <c r="O74" i="17" s="1"/>
  <c r="H74" i="17"/>
  <c r="E74" i="17"/>
  <c r="O73" i="17"/>
  <c r="M73" i="17"/>
  <c r="L73" i="17"/>
  <c r="H73" i="17"/>
  <c r="E73" i="17"/>
  <c r="M72" i="17"/>
  <c r="L72" i="17"/>
  <c r="H72" i="17"/>
  <c r="E72" i="17"/>
  <c r="M71" i="17"/>
  <c r="L71" i="17"/>
  <c r="O71" i="17" s="1"/>
  <c r="H71" i="17"/>
  <c r="E71" i="17"/>
  <c r="M70" i="17"/>
  <c r="L70" i="17"/>
  <c r="H70" i="17"/>
  <c r="E70" i="17"/>
  <c r="M69" i="17"/>
  <c r="L69" i="17"/>
  <c r="H69" i="17"/>
  <c r="E69" i="17"/>
  <c r="M68" i="17"/>
  <c r="L68" i="17"/>
  <c r="O68" i="17" s="1"/>
  <c r="H68" i="17"/>
  <c r="E68" i="17"/>
  <c r="M67" i="17"/>
  <c r="L67" i="17"/>
  <c r="H67" i="17"/>
  <c r="E67" i="17"/>
  <c r="M66" i="17"/>
  <c r="L66" i="17"/>
  <c r="H66" i="17"/>
  <c r="E66" i="17"/>
  <c r="M65" i="17"/>
  <c r="L65" i="17"/>
  <c r="H65" i="17"/>
  <c r="E65" i="17"/>
  <c r="M64" i="17"/>
  <c r="L64" i="17"/>
  <c r="H64" i="17"/>
  <c r="E64" i="17"/>
  <c r="M63" i="17"/>
  <c r="L63" i="17"/>
  <c r="H63" i="17"/>
  <c r="E63" i="17"/>
  <c r="M62" i="17"/>
  <c r="L62" i="17"/>
  <c r="O62" i="17" s="1"/>
  <c r="H62" i="17"/>
  <c r="E62" i="17"/>
  <c r="M61" i="17"/>
  <c r="L61" i="17"/>
  <c r="H61" i="17"/>
  <c r="E61" i="17"/>
  <c r="M60" i="17"/>
  <c r="L60" i="17"/>
  <c r="H60" i="17"/>
  <c r="E60" i="17"/>
  <c r="O59" i="17"/>
  <c r="M59" i="17"/>
  <c r="L59" i="17"/>
  <c r="H59" i="17"/>
  <c r="E59" i="17"/>
  <c r="M58" i="17"/>
  <c r="L58" i="17"/>
  <c r="O58" i="17" s="1"/>
  <c r="H58" i="17"/>
  <c r="E58" i="17"/>
  <c r="M57" i="17"/>
  <c r="L57" i="17"/>
  <c r="O57" i="17" s="1"/>
  <c r="H57" i="17"/>
  <c r="E57" i="17"/>
  <c r="M56" i="17"/>
  <c r="L56" i="17"/>
  <c r="H56" i="17"/>
  <c r="E56" i="17"/>
  <c r="M55" i="17"/>
  <c r="L55" i="17"/>
  <c r="H55" i="17"/>
  <c r="E55" i="17"/>
  <c r="M54" i="17"/>
  <c r="L54" i="17"/>
  <c r="H54" i="17"/>
  <c r="E54" i="17"/>
  <c r="M53" i="17"/>
  <c r="L53" i="17"/>
  <c r="H53" i="17"/>
  <c r="E53" i="17"/>
  <c r="M52" i="17"/>
  <c r="L52" i="17"/>
  <c r="O52" i="17" s="1"/>
  <c r="H52" i="17"/>
  <c r="E52" i="17"/>
  <c r="M51" i="17"/>
  <c r="L51" i="17"/>
  <c r="H51" i="17"/>
  <c r="E51" i="17"/>
  <c r="M50" i="17"/>
  <c r="O50" i="17" s="1"/>
  <c r="L50" i="17"/>
  <c r="H50" i="17"/>
  <c r="E50" i="17"/>
  <c r="M49" i="17"/>
  <c r="L49" i="17"/>
  <c r="H49" i="17"/>
  <c r="E49" i="17"/>
  <c r="M48" i="17"/>
  <c r="L48" i="17"/>
  <c r="H48" i="17"/>
  <c r="E48" i="17"/>
  <c r="O47" i="17"/>
  <c r="M47" i="17"/>
  <c r="L47" i="17"/>
  <c r="H47" i="17"/>
  <c r="E47" i="17"/>
  <c r="M46" i="17"/>
  <c r="L46" i="17"/>
  <c r="O46" i="17" s="1"/>
  <c r="H46" i="17"/>
  <c r="E46" i="17"/>
  <c r="M45" i="17"/>
  <c r="L45" i="17"/>
  <c r="O45" i="17" s="1"/>
  <c r="H45" i="17"/>
  <c r="E45" i="17"/>
  <c r="O44" i="17"/>
  <c r="M44" i="17"/>
  <c r="L44" i="17"/>
  <c r="H44" i="17"/>
  <c r="E44" i="17"/>
  <c r="M43" i="17"/>
  <c r="O43" i="17" s="1"/>
  <c r="L43" i="17"/>
  <c r="H43" i="17"/>
  <c r="E43" i="17"/>
  <c r="M42" i="17"/>
  <c r="L42" i="17"/>
  <c r="O42" i="17" s="1"/>
  <c r="H42" i="17"/>
  <c r="E42" i="17"/>
  <c r="M41" i="17"/>
  <c r="L41" i="17"/>
  <c r="O41" i="17" s="1"/>
  <c r="H41" i="17"/>
  <c r="E41" i="17"/>
  <c r="M40" i="17"/>
  <c r="L40" i="17"/>
  <c r="H40" i="17"/>
  <c r="E40" i="17"/>
  <c r="M39" i="17"/>
  <c r="L39" i="17"/>
  <c r="O39" i="17" s="1"/>
  <c r="H39" i="17"/>
  <c r="E39" i="17"/>
  <c r="M38" i="17"/>
  <c r="L38" i="17"/>
  <c r="H38" i="17"/>
  <c r="E38" i="17"/>
  <c r="M37" i="17"/>
  <c r="O37" i="17" s="1"/>
  <c r="L37" i="17"/>
  <c r="H37" i="17"/>
  <c r="E37" i="17"/>
  <c r="M36" i="17"/>
  <c r="L36" i="17"/>
  <c r="H36" i="17"/>
  <c r="E36" i="17"/>
  <c r="M35" i="17"/>
  <c r="L35" i="17"/>
  <c r="O35" i="17" s="1"/>
  <c r="H35" i="17"/>
  <c r="E35" i="17"/>
  <c r="M34" i="17"/>
  <c r="L34" i="17"/>
  <c r="O34" i="17" s="1"/>
  <c r="H34" i="17"/>
  <c r="E34" i="17"/>
  <c r="M33" i="17"/>
  <c r="L33" i="17"/>
  <c r="H33" i="17"/>
  <c r="E33" i="17"/>
  <c r="M32" i="17"/>
  <c r="L32" i="17"/>
  <c r="H32" i="17"/>
  <c r="E32" i="17"/>
  <c r="M31" i="17"/>
  <c r="L31" i="17"/>
  <c r="H31" i="17"/>
  <c r="E31" i="17"/>
  <c r="M30" i="17"/>
  <c r="L30" i="17"/>
  <c r="H30" i="17"/>
  <c r="E30" i="17"/>
  <c r="M29" i="17"/>
  <c r="L29" i="17"/>
  <c r="H29" i="17"/>
  <c r="E29" i="17"/>
  <c r="M28" i="17"/>
  <c r="L28" i="17"/>
  <c r="H28" i="17"/>
  <c r="E28" i="17"/>
  <c r="M27" i="17"/>
  <c r="L27" i="17"/>
  <c r="H27" i="17"/>
  <c r="E27" i="17"/>
  <c r="M26" i="17"/>
  <c r="L26" i="17"/>
  <c r="O26" i="17" s="1"/>
  <c r="H26" i="17"/>
  <c r="E26" i="17"/>
  <c r="M25" i="17"/>
  <c r="L25" i="17"/>
  <c r="H25" i="17"/>
  <c r="E25" i="17"/>
  <c r="M24" i="17"/>
  <c r="L24" i="17"/>
  <c r="H24" i="17"/>
  <c r="E24" i="17"/>
  <c r="M23" i="17"/>
  <c r="L23" i="17"/>
  <c r="O23" i="17" s="1"/>
  <c r="H23" i="17"/>
  <c r="E23" i="17"/>
  <c r="M22" i="17"/>
  <c r="L22" i="17"/>
  <c r="O22" i="17" s="1"/>
  <c r="H22" i="17"/>
  <c r="E22" i="17"/>
  <c r="M21" i="17"/>
  <c r="L21" i="17"/>
  <c r="H21" i="17"/>
  <c r="E21" i="17"/>
  <c r="M20" i="17"/>
  <c r="L20" i="17"/>
  <c r="H20" i="17"/>
  <c r="E20" i="17"/>
  <c r="M19" i="17"/>
  <c r="L19" i="17"/>
  <c r="O19" i="17" s="1"/>
  <c r="H19" i="17"/>
  <c r="E19" i="17"/>
  <c r="M18" i="17"/>
  <c r="L18" i="17"/>
  <c r="O18" i="17" s="1"/>
  <c r="H18" i="17"/>
  <c r="E18" i="17"/>
  <c r="M17" i="17"/>
  <c r="L17" i="17"/>
  <c r="H17" i="17"/>
  <c r="E17" i="17"/>
  <c r="M16" i="17"/>
  <c r="L16" i="17"/>
  <c r="H16" i="17"/>
  <c r="E16" i="17"/>
  <c r="M15" i="17"/>
  <c r="L15" i="17"/>
  <c r="O15" i="17" s="1"/>
  <c r="H15" i="17"/>
  <c r="E15" i="17"/>
  <c r="M14" i="17"/>
  <c r="L14" i="17"/>
  <c r="H14" i="17"/>
  <c r="E14" i="17"/>
  <c r="N12" i="17"/>
  <c r="M12" i="17"/>
  <c r="L12" i="17"/>
  <c r="N11" i="17"/>
  <c r="M11" i="17"/>
  <c r="N9" i="17"/>
  <c r="M9" i="17"/>
  <c r="L9" i="17"/>
  <c r="H9" i="17"/>
  <c r="M8" i="17"/>
  <c r="J8" i="17"/>
  <c r="M7" i="17"/>
  <c r="N5" i="17"/>
  <c r="M5" i="17"/>
  <c r="M4" i="17"/>
  <c r="N3" i="17"/>
  <c r="M3" i="17"/>
  <c r="J3" i="17"/>
  <c r="D6" i="10"/>
  <c r="D12" i="10"/>
  <c r="J12" i="10"/>
  <c r="I9" i="10"/>
  <c r="K6" i="10"/>
  <c r="G12" i="16"/>
  <c r="F12" i="16"/>
  <c r="C12" i="16"/>
  <c r="G13" i="16"/>
  <c r="F13" i="16"/>
  <c r="B13" i="16"/>
  <c r="L13" i="16" s="1"/>
  <c r="C13" i="16"/>
  <c r="B12" i="16"/>
  <c r="L12" i="16" s="1"/>
  <c r="B8" i="16"/>
  <c r="L8" i="16" s="1"/>
  <c r="I13" i="16"/>
  <c r="N13" i="16"/>
  <c r="M13" i="16"/>
  <c r="J12" i="16"/>
  <c r="N12" i="16"/>
  <c r="M12" i="16"/>
  <c r="K8" i="16"/>
  <c r="M8" i="16"/>
  <c r="G21" i="15"/>
  <c r="F21" i="15"/>
  <c r="C21" i="15"/>
  <c r="G11" i="15"/>
  <c r="F11" i="15"/>
  <c r="B11" i="15"/>
  <c r="L11" i="15" s="1"/>
  <c r="G16" i="15"/>
  <c r="F16" i="15"/>
  <c r="C16" i="15"/>
  <c r="E16" i="15" s="1"/>
  <c r="B21" i="15"/>
  <c r="C11" i="15"/>
  <c r="N21" i="15"/>
  <c r="J21" i="15"/>
  <c r="K16" i="15"/>
  <c r="N16" i="15"/>
  <c r="M16" i="15"/>
  <c r="L16" i="15"/>
  <c r="N11" i="15"/>
  <c r="M11" i="15"/>
  <c r="I11" i="15"/>
  <c r="G25" i="6"/>
  <c r="F25" i="6"/>
  <c r="C25" i="6"/>
  <c r="E25" i="6" s="1"/>
  <c r="L18" i="6"/>
  <c r="I7" i="6"/>
  <c r="N25" i="6"/>
  <c r="M25" i="6"/>
  <c r="L25" i="6"/>
  <c r="M18" i="6"/>
  <c r="M7" i="6"/>
  <c r="M6" i="6"/>
  <c r="G5" i="14"/>
  <c r="F5" i="14"/>
  <c r="C5" i="14"/>
  <c r="G14" i="14"/>
  <c r="F14" i="14"/>
  <c r="C14" i="14"/>
  <c r="G15" i="14"/>
  <c r="F15" i="14"/>
  <c r="C15" i="14"/>
  <c r="B14" i="14"/>
  <c r="B15" i="14"/>
  <c r="N14" i="14"/>
  <c r="N15" i="14"/>
  <c r="N5" i="14"/>
  <c r="K5" i="14"/>
  <c r="I17" i="14"/>
  <c r="K15" i="14"/>
  <c r="J14" i="14"/>
  <c r="I11" i="14"/>
  <c r="G3" i="4"/>
  <c r="F3" i="4"/>
  <c r="C3" i="4"/>
  <c r="B3" i="4"/>
  <c r="J19" i="4"/>
  <c r="I16" i="4"/>
  <c r="K13" i="4"/>
  <c r="K12" i="4"/>
  <c r="N3" i="4"/>
  <c r="J3" i="4"/>
  <c r="C18" i="13"/>
  <c r="B14" i="13"/>
  <c r="C13" i="13"/>
  <c r="D12" i="13"/>
  <c r="D19" i="13"/>
  <c r="I19" i="13"/>
  <c r="K18" i="13"/>
  <c r="K8" i="13"/>
  <c r="J3" i="13"/>
  <c r="G4" i="16"/>
  <c r="F4" i="16"/>
  <c r="C4" i="16"/>
  <c r="G9" i="16"/>
  <c r="F9" i="16"/>
  <c r="B9" i="16"/>
  <c r="G18" i="16"/>
  <c r="F18" i="16"/>
  <c r="C18" i="16"/>
  <c r="B18" i="16"/>
  <c r="C9" i="16"/>
  <c r="B4" i="16"/>
  <c r="D9" i="16"/>
  <c r="D17" i="16"/>
  <c r="N18" i="16"/>
  <c r="J18" i="16"/>
  <c r="K17" i="16"/>
  <c r="N9" i="16"/>
  <c r="I9" i="16"/>
  <c r="I7" i="16"/>
  <c r="N4" i="16"/>
  <c r="J4" i="16"/>
  <c r="B7" i="15"/>
  <c r="G14" i="15"/>
  <c r="F14" i="15"/>
  <c r="C14" i="15"/>
  <c r="G4" i="15"/>
  <c r="F4" i="15"/>
  <c r="C4" i="15"/>
  <c r="B14" i="15"/>
  <c r="B4" i="15"/>
  <c r="N14" i="15"/>
  <c r="J14" i="15"/>
  <c r="I7" i="15"/>
  <c r="N4" i="15"/>
  <c r="K4" i="15"/>
  <c r="G3" i="6"/>
  <c r="F3" i="6"/>
  <c r="B3" i="6"/>
  <c r="G21" i="6"/>
  <c r="F21" i="6"/>
  <c r="C21" i="6"/>
  <c r="B21" i="6"/>
  <c r="G26" i="6"/>
  <c r="F26" i="6"/>
  <c r="C26" i="6"/>
  <c r="B26" i="6"/>
  <c r="N26" i="6"/>
  <c r="K26" i="6"/>
  <c r="N21" i="6"/>
  <c r="J21" i="6"/>
  <c r="N3" i="6"/>
  <c r="I3" i="6"/>
  <c r="O9" i="14" l="1"/>
  <c r="H9" i="14"/>
  <c r="H3" i="14"/>
  <c r="L3" i="14"/>
  <c r="O3" i="14" s="1"/>
  <c r="H16" i="14"/>
  <c r="O16" i="14"/>
  <c r="O18" i="14"/>
  <c r="O5" i="13"/>
  <c r="O16" i="13"/>
  <c r="L6" i="13"/>
  <c r="O6" i="13" s="1"/>
  <c r="E18" i="15"/>
  <c r="E15" i="15"/>
  <c r="H15" i="15"/>
  <c r="O15" i="15"/>
  <c r="O22" i="15"/>
  <c r="L12" i="15"/>
  <c r="O19" i="15"/>
  <c r="E19" i="15"/>
  <c r="E22" i="15"/>
  <c r="O12" i="15"/>
  <c r="E13" i="15"/>
  <c r="H11" i="6"/>
  <c r="E23" i="6"/>
  <c r="H12" i="6"/>
  <c r="E20" i="6"/>
  <c r="O11" i="6"/>
  <c r="E8" i="6"/>
  <c r="E23" i="4"/>
  <c r="O18" i="4"/>
  <c r="O6" i="4"/>
  <c r="E9" i="4"/>
  <c r="H18" i="4"/>
  <c r="E6" i="4"/>
  <c r="E15" i="4"/>
  <c r="H15" i="4"/>
  <c r="E4" i="8"/>
  <c r="O4" i="8"/>
  <c r="O5" i="8"/>
  <c r="L14" i="16"/>
  <c r="O14" i="16" s="1"/>
  <c r="E15" i="16"/>
  <c r="H15" i="16"/>
  <c r="H14" i="16"/>
  <c r="H3" i="16"/>
  <c r="L3" i="16"/>
  <c r="O3" i="16" s="1"/>
  <c r="E6" i="16"/>
  <c r="O10" i="16"/>
  <c r="E10" i="16"/>
  <c r="H13" i="15"/>
  <c r="H12" i="15"/>
  <c r="O13" i="15"/>
  <c r="H22" i="15"/>
  <c r="O10" i="15"/>
  <c r="E9" i="15"/>
  <c r="H8" i="15"/>
  <c r="E8" i="15"/>
  <c r="O5" i="15"/>
  <c r="H8" i="10"/>
  <c r="H10" i="10"/>
  <c r="O8" i="10"/>
  <c r="E8" i="10"/>
  <c r="O7" i="10"/>
  <c r="O8" i="6"/>
  <c r="E5" i="6"/>
  <c r="E6" i="6"/>
  <c r="H5" i="6"/>
  <c r="O24" i="6"/>
  <c r="O5" i="6"/>
  <c r="H29" i="6"/>
  <c r="O14" i="6"/>
  <c r="H20" i="6"/>
  <c r="H8" i="4"/>
  <c r="O8" i="4"/>
  <c r="E21" i="4"/>
  <c r="E24" i="4"/>
  <c r="H5" i="4"/>
  <c r="H10" i="17"/>
  <c r="O10" i="17"/>
  <c r="O32" i="17"/>
  <c r="O61" i="17"/>
  <c r="O64" i="17"/>
  <c r="O67" i="17"/>
  <c r="O70" i="17"/>
  <c r="O88" i="17"/>
  <c r="O97" i="17"/>
  <c r="O103" i="17"/>
  <c r="O49" i="17"/>
  <c r="O38" i="17"/>
  <c r="O20" i="17"/>
  <c r="O24" i="17"/>
  <c r="O53" i="17"/>
  <c r="O56" i="17"/>
  <c r="O79" i="17"/>
  <c r="O82" i="17"/>
  <c r="O113" i="17"/>
  <c r="O136" i="17"/>
  <c r="O9" i="17"/>
  <c r="O131" i="17"/>
  <c r="E4" i="17"/>
  <c r="O14" i="17"/>
  <c r="O17" i="17"/>
  <c r="O31" i="17"/>
  <c r="O63" i="17"/>
  <c r="O66" i="17"/>
  <c r="O87" i="17"/>
  <c r="O111" i="17"/>
  <c r="O114" i="17"/>
  <c r="O120" i="17"/>
  <c r="O6" i="17"/>
  <c r="O25" i="17"/>
  <c r="O28" i="17"/>
  <c r="O36" i="17"/>
  <c r="O72" i="17"/>
  <c r="O95" i="17"/>
  <c r="O139" i="17"/>
  <c r="O159" i="17"/>
  <c r="O115" i="17"/>
  <c r="O29" i="17"/>
  <c r="O48" i="17"/>
  <c r="O93" i="17"/>
  <c r="O96" i="17"/>
  <c r="O110" i="17"/>
  <c r="O148" i="17"/>
  <c r="O160" i="17"/>
  <c r="O21" i="17"/>
  <c r="O40" i="17"/>
  <c r="O51" i="17"/>
  <c r="O54" i="17"/>
  <c r="O65" i="17"/>
  <c r="O99" i="17"/>
  <c r="O105" i="17"/>
  <c r="O118" i="17"/>
  <c r="O121" i="17"/>
  <c r="O132" i="17"/>
  <c r="O3" i="17"/>
  <c r="O16" i="17"/>
  <c r="O27" i="17"/>
  <c r="O30" i="17"/>
  <c r="O60" i="17"/>
  <c r="O94" i="17"/>
  <c r="O158" i="17"/>
  <c r="O33" i="17"/>
  <c r="O55" i="17"/>
  <c r="O69" i="17"/>
  <c r="O83" i="17"/>
  <c r="O86" i="17"/>
  <c r="H7" i="10"/>
  <c r="E7" i="10"/>
  <c r="O3" i="10"/>
  <c r="E4" i="10"/>
  <c r="E3" i="10"/>
  <c r="O5" i="10"/>
  <c r="E5" i="10"/>
  <c r="L11" i="10"/>
  <c r="O11" i="10" s="1"/>
  <c r="H14" i="6"/>
  <c r="H24" i="6"/>
  <c r="O20" i="6"/>
  <c r="E13" i="6"/>
  <c r="O23" i="6"/>
  <c r="H4" i="14"/>
  <c r="E13" i="14"/>
  <c r="E10" i="14"/>
  <c r="O4" i="14"/>
  <c r="E4" i="14"/>
  <c r="H13" i="14"/>
  <c r="H6" i="13"/>
  <c r="O11" i="13"/>
  <c r="H24" i="4"/>
  <c r="O15" i="4"/>
  <c r="E18" i="4"/>
  <c r="H21" i="4"/>
  <c r="E16" i="16"/>
  <c r="H5" i="8"/>
  <c r="E6" i="8"/>
  <c r="O6" i="8"/>
  <c r="H6" i="15"/>
  <c r="H17" i="15"/>
  <c r="L17" i="15"/>
  <c r="O17" i="15" s="1"/>
  <c r="H5" i="15"/>
  <c r="E5" i="15"/>
  <c r="H10" i="15"/>
  <c r="E6" i="15"/>
  <c r="E3" i="15"/>
  <c r="H9" i="15"/>
  <c r="H3" i="15"/>
  <c r="O9" i="15"/>
  <c r="H20" i="15"/>
  <c r="O13" i="14"/>
  <c r="H18" i="14"/>
  <c r="H10" i="14"/>
  <c r="O10" i="14"/>
  <c r="H23" i="6"/>
  <c r="H13" i="6"/>
  <c r="O13" i="6"/>
  <c r="E10" i="6"/>
  <c r="H4" i="6"/>
  <c r="E4" i="6"/>
  <c r="E29" i="6"/>
  <c r="H10" i="6"/>
  <c r="L29" i="6"/>
  <c r="O29" i="6" s="1"/>
  <c r="L16" i="6"/>
  <c r="O16" i="6" s="1"/>
  <c r="O4" i="6"/>
  <c r="E17" i="6"/>
  <c r="E27" i="6"/>
  <c r="O10" i="6"/>
  <c r="O12" i="6"/>
  <c r="E13" i="10"/>
  <c r="H13" i="10"/>
  <c r="O13" i="10"/>
  <c r="H9" i="4"/>
  <c r="O21" i="4"/>
  <c r="E5" i="4"/>
  <c r="O24" i="4"/>
  <c r="O9" i="4"/>
  <c r="E10" i="4"/>
  <c r="H20" i="4"/>
  <c r="O5" i="4"/>
  <c r="O4" i="4"/>
  <c r="H17" i="4"/>
  <c r="H9" i="13"/>
  <c r="H5" i="16"/>
  <c r="H16" i="16"/>
  <c r="H10" i="16"/>
  <c r="H6" i="16"/>
  <c r="H11" i="16"/>
  <c r="H10" i="4"/>
  <c r="H4" i="4"/>
  <c r="O23" i="4"/>
  <c r="E11" i="4"/>
  <c r="H4" i="13"/>
  <c r="H16" i="13"/>
  <c r="E16" i="13"/>
  <c r="H17" i="13"/>
  <c r="E15" i="13"/>
  <c r="O15" i="13"/>
  <c r="H15" i="13"/>
  <c r="H12" i="14"/>
  <c r="E12" i="14"/>
  <c r="H16" i="6"/>
  <c r="O10" i="4"/>
  <c r="L26" i="4"/>
  <c r="O26" i="4" s="1"/>
  <c r="E4" i="4"/>
  <c r="O17" i="4"/>
  <c r="E7" i="4"/>
  <c r="E17" i="4"/>
  <c r="H20" i="13"/>
  <c r="O17" i="13"/>
  <c r="O20" i="13"/>
  <c r="O9" i="13"/>
  <c r="O12" i="14"/>
  <c r="E28" i="6"/>
  <c r="E15" i="6"/>
  <c r="H9" i="6"/>
  <c r="E22" i="6"/>
  <c r="E20" i="13"/>
  <c r="O4" i="13"/>
  <c r="O6" i="16"/>
  <c r="O16" i="16"/>
  <c r="O11" i="16"/>
  <c r="E13" i="16"/>
  <c r="E8" i="16"/>
  <c r="O5" i="16"/>
  <c r="O13" i="16"/>
  <c r="E5" i="16"/>
  <c r="H12" i="16"/>
  <c r="E4" i="13"/>
  <c r="O3" i="15"/>
  <c r="O8" i="15"/>
  <c r="O20" i="15"/>
  <c r="E20" i="15"/>
  <c r="O16" i="15"/>
  <c r="H7" i="4"/>
  <c r="H26" i="4"/>
  <c r="H11" i="4"/>
  <c r="H23" i="4"/>
  <c r="O11" i="4"/>
  <c r="O7" i="4"/>
  <c r="O20" i="4"/>
  <c r="H11" i="10"/>
  <c r="H4" i="10"/>
  <c r="H3" i="10"/>
  <c r="O4" i="10"/>
  <c r="E9" i="6"/>
  <c r="H15" i="6"/>
  <c r="H27" i="6"/>
  <c r="H17" i="6"/>
  <c r="L17" i="6"/>
  <c r="O17" i="6" s="1"/>
  <c r="H22" i="6"/>
  <c r="H28" i="6"/>
  <c r="O22" i="6"/>
  <c r="O28" i="6"/>
  <c r="O27" i="6"/>
  <c r="O9" i="6"/>
  <c r="O25" i="6"/>
  <c r="O15" i="6"/>
  <c r="O7" i="6"/>
  <c r="H7" i="6"/>
  <c r="H8" i="17"/>
  <c r="E7" i="17"/>
  <c r="E11" i="17"/>
  <c r="H5" i="17"/>
  <c r="H7" i="17"/>
  <c r="E5" i="17"/>
  <c r="H4" i="17"/>
  <c r="H3" i="17"/>
  <c r="O12" i="17"/>
  <c r="O11" i="17"/>
  <c r="O5" i="17"/>
  <c r="O7" i="17"/>
  <c r="E3" i="17"/>
  <c r="L8" i="17"/>
  <c r="O8" i="17" s="1"/>
  <c r="L4" i="17"/>
  <c r="O4" i="17" s="1"/>
  <c r="H13" i="16"/>
  <c r="O12" i="16"/>
  <c r="E12" i="16"/>
  <c r="H8" i="16"/>
  <c r="O8" i="16"/>
  <c r="H11" i="15"/>
  <c r="O11" i="15"/>
  <c r="E11" i="15"/>
  <c r="H16" i="15"/>
  <c r="H7" i="15"/>
  <c r="E7" i="6"/>
  <c r="H25" i="6"/>
  <c r="H18" i="6"/>
  <c r="E18" i="6"/>
  <c r="H6" i="6"/>
  <c r="O18" i="6"/>
  <c r="O6" i="6"/>
  <c r="H15" i="14"/>
  <c r="H32" i="16"/>
  <c r="L32" i="16"/>
  <c r="M32" i="16"/>
  <c r="H32" i="14"/>
  <c r="E35" i="14"/>
  <c r="M32" i="14"/>
  <c r="L32" i="14"/>
  <c r="E32" i="14"/>
  <c r="M14" i="14"/>
  <c r="L14" i="14"/>
  <c r="H14" i="14"/>
  <c r="M35" i="14"/>
  <c r="L13" i="4"/>
  <c r="E33" i="4"/>
  <c r="M12" i="4"/>
  <c r="L12" i="4"/>
  <c r="H12" i="4"/>
  <c r="E12" i="4"/>
  <c r="E13" i="4"/>
  <c r="M13" i="4"/>
  <c r="M33" i="4"/>
  <c r="L33" i="4"/>
  <c r="M14" i="4"/>
  <c r="L12" i="13"/>
  <c r="E12" i="13"/>
  <c r="M12" i="13"/>
  <c r="L19" i="16"/>
  <c r="E21" i="16"/>
  <c r="M21" i="16"/>
  <c r="L21" i="16"/>
  <c r="M19" i="16"/>
  <c r="E10" i="8"/>
  <c r="M7" i="8"/>
  <c r="L7" i="8"/>
  <c r="H7" i="8"/>
  <c r="E7" i="8"/>
  <c r="M10" i="8"/>
  <c r="L10" i="8"/>
  <c r="H39" i="15"/>
  <c r="M27" i="15"/>
  <c r="L27" i="15"/>
  <c r="E27" i="15"/>
  <c r="M39" i="15"/>
  <c r="L39" i="15"/>
  <c r="L28" i="16"/>
  <c r="L26" i="14"/>
  <c r="M26" i="14"/>
  <c r="L50" i="13"/>
  <c r="E35" i="4"/>
  <c r="E42" i="4"/>
  <c r="L19" i="4"/>
  <c r="M38" i="4"/>
  <c r="M19" i="4"/>
  <c r="L37" i="15"/>
  <c r="H21" i="15"/>
  <c r="M35" i="4"/>
  <c r="L38" i="4"/>
  <c r="M37" i="15"/>
  <c r="L25" i="16"/>
  <c r="L26" i="16"/>
  <c r="M17" i="16"/>
  <c r="E38" i="15"/>
  <c r="L38" i="15"/>
  <c r="L30" i="15"/>
  <c r="M30" i="15"/>
  <c r="M26" i="15"/>
  <c r="M38" i="15"/>
  <c r="L37" i="14"/>
  <c r="L21" i="14"/>
  <c r="L15" i="14"/>
  <c r="M21" i="14"/>
  <c r="M37" i="14"/>
  <c r="E50" i="4"/>
  <c r="L29" i="4"/>
  <c r="E40" i="4"/>
  <c r="M50" i="4"/>
  <c r="M29" i="4"/>
  <c r="M40" i="4"/>
  <c r="L40" i="4"/>
  <c r="L33" i="13"/>
  <c r="L36" i="13"/>
  <c r="H7" i="13"/>
  <c r="E7" i="13"/>
  <c r="L29" i="13"/>
  <c r="M7" i="13"/>
  <c r="L7" i="13"/>
  <c r="E29" i="15"/>
  <c r="E30" i="6"/>
  <c r="M30" i="6"/>
  <c r="L30" i="6"/>
  <c r="L30" i="14"/>
  <c r="L7" i="14"/>
  <c r="H34" i="13"/>
  <c r="E34" i="13"/>
  <c r="M36" i="13"/>
  <c r="M34" i="13"/>
  <c r="L34" i="13"/>
  <c r="H46" i="13"/>
  <c r="L46" i="13"/>
  <c r="L35" i="13"/>
  <c r="M43" i="13"/>
  <c r="M46" i="13"/>
  <c r="L18" i="2"/>
  <c r="M18" i="2"/>
  <c r="H18" i="2"/>
  <c r="E18" i="2"/>
  <c r="L29" i="2"/>
  <c r="E21" i="2"/>
  <c r="L22" i="2"/>
  <c r="M25" i="16"/>
  <c r="M4" i="16"/>
  <c r="M27" i="16"/>
  <c r="M28" i="16"/>
  <c r="L33" i="6"/>
  <c r="L11" i="14"/>
  <c r="E28" i="14"/>
  <c r="L31" i="14"/>
  <c r="L38" i="14"/>
  <c r="M31" i="14"/>
  <c r="M38" i="14"/>
  <c r="H23" i="8"/>
  <c r="E23" i="8"/>
  <c r="H18" i="8"/>
  <c r="E18" i="8"/>
  <c r="L17" i="8"/>
  <c r="H21" i="8"/>
  <c r="M21" i="8"/>
  <c r="L21" i="8"/>
  <c r="E21" i="8"/>
  <c r="M17" i="8"/>
  <c r="M8" i="8"/>
  <c r="L8" i="8"/>
  <c r="M18" i="8"/>
  <c r="L18" i="8"/>
  <c r="M23" i="8"/>
  <c r="L25" i="4"/>
  <c r="L37" i="4"/>
  <c r="M25" i="4"/>
  <c r="M37" i="4"/>
  <c r="E47" i="13"/>
  <c r="L30" i="13"/>
  <c r="L37" i="13"/>
  <c r="L14" i="13"/>
  <c r="L13" i="13"/>
  <c r="L21" i="13"/>
  <c r="M21" i="13"/>
  <c r="M14" i="13"/>
  <c r="L15" i="2"/>
  <c r="M15" i="2"/>
  <c r="M21" i="2"/>
  <c r="L21" i="2"/>
  <c r="L45" i="4"/>
  <c r="L27" i="4"/>
  <c r="M45" i="4"/>
  <c r="M36" i="4"/>
  <c r="L12" i="8"/>
  <c r="E24" i="8"/>
  <c r="M24" i="8"/>
  <c r="L24" i="8"/>
  <c r="M12" i="8"/>
  <c r="M22" i="8"/>
  <c r="L31" i="6"/>
  <c r="M42" i="6"/>
  <c r="L42" i="6"/>
  <c r="M36" i="14"/>
  <c r="L7" i="15"/>
  <c r="H14" i="15"/>
  <c r="L14" i="15"/>
  <c r="M14" i="15"/>
  <c r="L12" i="2"/>
  <c r="E30" i="2"/>
  <c r="L7" i="2"/>
  <c r="M22" i="2"/>
  <c r="M30" i="2"/>
  <c r="M12" i="2"/>
  <c r="L20" i="16"/>
  <c r="L18" i="16"/>
  <c r="L30" i="16"/>
  <c r="L7" i="16"/>
  <c r="M20" i="16"/>
  <c r="M23" i="16"/>
  <c r="M18" i="16"/>
  <c r="M7" i="16"/>
  <c r="M30" i="16"/>
  <c r="L27" i="13"/>
  <c r="L48" i="13"/>
  <c r="M26" i="16"/>
  <c r="L5" i="14"/>
  <c r="L23" i="14"/>
  <c r="L40" i="6"/>
  <c r="M40" i="6"/>
  <c r="L18" i="13"/>
  <c r="M18" i="13"/>
  <c r="M32" i="13"/>
  <c r="M30" i="13"/>
  <c r="E11" i="2"/>
  <c r="L10" i="2"/>
  <c r="L19" i="2"/>
  <c r="M10" i="2"/>
  <c r="M11" i="2"/>
  <c r="L29" i="16"/>
  <c r="M29" i="16"/>
  <c r="L31" i="4"/>
  <c r="E49" i="4"/>
  <c r="M49" i="4"/>
  <c r="L49" i="4"/>
  <c r="M31" i="4"/>
  <c r="M32" i="4"/>
  <c r="L24" i="15"/>
  <c r="M24" i="15"/>
  <c r="M29" i="15"/>
  <c r="L29" i="15"/>
  <c r="M34" i="15"/>
  <c r="M23" i="15"/>
  <c r="L39" i="6"/>
  <c r="M35" i="6"/>
  <c r="L39" i="14"/>
  <c r="M41" i="14"/>
  <c r="L25" i="13"/>
  <c r="L23" i="13"/>
  <c r="M33" i="13"/>
  <c r="M25" i="13"/>
  <c r="M23" i="13"/>
  <c r="L31" i="2"/>
  <c r="M32" i="2"/>
  <c r="M31" i="2"/>
  <c r="L32" i="2"/>
  <c r="L4" i="16"/>
  <c r="E14" i="8"/>
  <c r="L9" i="8"/>
  <c r="E15" i="8"/>
  <c r="L45" i="13"/>
  <c r="M14" i="8"/>
  <c r="L14" i="8"/>
  <c r="M9" i="8"/>
  <c r="M15" i="8"/>
  <c r="M3" i="8"/>
  <c r="M20" i="8"/>
  <c r="M35" i="13"/>
  <c r="M19" i="2"/>
  <c r="M27" i="2"/>
  <c r="L27" i="2"/>
  <c r="E28" i="15"/>
  <c r="L35" i="15"/>
  <c r="M28" i="15"/>
  <c r="L28" i="15"/>
  <c r="L3" i="6"/>
  <c r="L36" i="6"/>
  <c r="M36" i="6"/>
  <c r="M31" i="6"/>
  <c r="L19" i="14"/>
  <c r="E41" i="4"/>
  <c r="L16" i="4"/>
  <c r="M42" i="4"/>
  <c r="L42" i="4"/>
  <c r="M41" i="4"/>
  <c r="L41" i="4"/>
  <c r="M37" i="13"/>
  <c r="L11" i="8"/>
  <c r="M11" i="8"/>
  <c r="E21" i="6"/>
  <c r="L26" i="6"/>
  <c r="M21" i="6"/>
  <c r="M39" i="6"/>
  <c r="M26" i="6"/>
  <c r="E22" i="14"/>
  <c r="M5" i="14"/>
  <c r="M22" i="14"/>
  <c r="L22" i="14"/>
  <c r="M40" i="14"/>
  <c r="L22" i="13"/>
  <c r="E40" i="13"/>
  <c r="L51" i="13"/>
  <c r="M22" i="13"/>
  <c r="M40" i="13"/>
  <c r="L40" i="13"/>
  <c r="M41" i="13"/>
  <c r="E24" i="2"/>
  <c r="L3" i="2"/>
  <c r="M3" i="2"/>
  <c r="M24" i="2"/>
  <c r="M35" i="15"/>
  <c r="M7" i="15"/>
  <c r="L24" i="13"/>
  <c r="M24" i="13"/>
  <c r="M45" i="13"/>
  <c r="M57" i="13"/>
  <c r="M27" i="13"/>
  <c r="M47" i="13"/>
  <c r="L47" i="13"/>
  <c r="L21" i="15"/>
  <c r="L4" i="15"/>
  <c r="M21" i="15"/>
  <c r="M4" i="15"/>
  <c r="L43" i="6"/>
  <c r="L44" i="6"/>
  <c r="M43" i="6"/>
  <c r="M44" i="6"/>
  <c r="E34" i="6"/>
  <c r="L41" i="6"/>
  <c r="L49" i="13"/>
  <c r="L8" i="2"/>
  <c r="M28" i="14"/>
  <c r="L28" i="14"/>
  <c r="M19" i="14"/>
  <c r="M7" i="14"/>
  <c r="L38" i="6"/>
  <c r="E52" i="13"/>
  <c r="M34" i="6"/>
  <c r="M41" i="6"/>
  <c r="M33" i="6"/>
  <c r="M30" i="14"/>
  <c r="M39" i="14"/>
  <c r="M11" i="14"/>
  <c r="M23" i="14"/>
  <c r="M15" i="14"/>
  <c r="M49" i="13"/>
  <c r="M29" i="13"/>
  <c r="M51" i="13"/>
  <c r="M6" i="2"/>
  <c r="M7" i="2"/>
  <c r="M29" i="2"/>
  <c r="M8" i="2"/>
  <c r="M38" i="6"/>
  <c r="M3" i="6"/>
  <c r="M27" i="4"/>
  <c r="M16" i="4"/>
  <c r="M52" i="13"/>
  <c r="L52" i="13"/>
  <c r="M13" i="13"/>
  <c r="M48" i="13"/>
  <c r="O14" i="14" l="1"/>
  <c r="O16" i="4"/>
  <c r="O32" i="14"/>
  <c r="O7" i="13"/>
  <c r="O12" i="4"/>
  <c r="O30" i="6"/>
  <c r="O32" i="16"/>
  <c r="O21" i="16"/>
  <c r="O7" i="8"/>
  <c r="O42" i="6"/>
  <c r="E32" i="16"/>
  <c r="E17" i="16"/>
  <c r="E14" i="14"/>
  <c r="H35" i="14"/>
  <c r="E21" i="14"/>
  <c r="H37" i="14"/>
  <c r="L35" i="14"/>
  <c r="O35" i="14" s="1"/>
  <c r="E38" i="14"/>
  <c r="O13" i="4"/>
  <c r="H33" i="4"/>
  <c r="H13" i="4"/>
  <c r="O33" i="4"/>
  <c r="H35" i="4"/>
  <c r="H14" i="4"/>
  <c r="E14" i="4"/>
  <c r="L14" i="4"/>
  <c r="O14" i="4" s="1"/>
  <c r="O40" i="4"/>
  <c r="O19" i="4"/>
  <c r="L35" i="4"/>
  <c r="O35" i="4" s="1"/>
  <c r="E19" i="4"/>
  <c r="H12" i="13"/>
  <c r="O12" i="13"/>
  <c r="E36" i="13"/>
  <c r="E50" i="13"/>
  <c r="E43" i="13"/>
  <c r="H21" i="16"/>
  <c r="H19" i="16"/>
  <c r="O26" i="16"/>
  <c r="H25" i="16"/>
  <c r="E27" i="16"/>
  <c r="O19" i="16"/>
  <c r="L17" i="16"/>
  <c r="O17" i="16" s="1"/>
  <c r="L27" i="16"/>
  <c r="O27" i="16" s="1"/>
  <c r="E19" i="16"/>
  <c r="H10" i="8"/>
  <c r="O21" i="8"/>
  <c r="O10" i="8"/>
  <c r="E3" i="8"/>
  <c r="E17" i="8"/>
  <c r="L3" i="8"/>
  <c r="O3" i="8" s="1"/>
  <c r="H27" i="15"/>
  <c r="O27" i="15"/>
  <c r="O37" i="15"/>
  <c r="O39" i="15"/>
  <c r="E37" i="15"/>
  <c r="E39" i="15"/>
  <c r="H37" i="15"/>
  <c r="O30" i="15"/>
  <c r="H17" i="16"/>
  <c r="H50" i="13"/>
  <c r="M50" i="13"/>
  <c r="O50" i="13" s="1"/>
  <c r="H19" i="4"/>
  <c r="H38" i="4"/>
  <c r="E38" i="4"/>
  <c r="O38" i="4"/>
  <c r="H26" i="15"/>
  <c r="E29" i="4"/>
  <c r="E37" i="4"/>
  <c r="H29" i="4"/>
  <c r="H40" i="4"/>
  <c r="E23" i="15"/>
  <c r="E30" i="15"/>
  <c r="E28" i="16"/>
  <c r="E26" i="15"/>
  <c r="H30" i="15"/>
  <c r="L26" i="15"/>
  <c r="O26" i="15" s="1"/>
  <c r="H38" i="15"/>
  <c r="O38" i="15"/>
  <c r="E24" i="15"/>
  <c r="H24" i="15"/>
  <c r="E14" i="15"/>
  <c r="E37" i="14"/>
  <c r="H21" i="14"/>
  <c r="O21" i="14"/>
  <c r="O31" i="14"/>
  <c r="O37" i="14"/>
  <c r="E31" i="14"/>
  <c r="O29" i="4"/>
  <c r="L50" i="4"/>
  <c r="O50" i="4" s="1"/>
  <c r="H50" i="4"/>
  <c r="O25" i="4"/>
  <c r="H21" i="13"/>
  <c r="O36" i="13"/>
  <c r="E46" i="13"/>
  <c r="H30" i="6"/>
  <c r="E42" i="6"/>
  <c r="E39" i="6"/>
  <c r="H36" i="13"/>
  <c r="O34" i="13"/>
  <c r="H14" i="13"/>
  <c r="L43" i="13"/>
  <c r="O43" i="13" s="1"/>
  <c r="O14" i="13"/>
  <c r="H43" i="13"/>
  <c r="O46" i="13"/>
  <c r="E14" i="13"/>
  <c r="O18" i="13"/>
  <c r="E21" i="13"/>
  <c r="O18" i="2"/>
  <c r="O15" i="2"/>
  <c r="H27" i="16"/>
  <c r="H28" i="16"/>
  <c r="E25" i="16"/>
  <c r="O25" i="16"/>
  <c r="H30" i="16"/>
  <c r="O28" i="16"/>
  <c r="E7" i="16"/>
  <c r="E23" i="16"/>
  <c r="E33" i="16"/>
  <c r="H31" i="14"/>
  <c r="H38" i="14"/>
  <c r="E36" i="14"/>
  <c r="O38" i="14"/>
  <c r="E30" i="14"/>
  <c r="E8" i="8"/>
  <c r="H8" i="8"/>
  <c r="H17" i="8"/>
  <c r="O17" i="8"/>
  <c r="O8" i="8"/>
  <c r="O18" i="8"/>
  <c r="H15" i="8"/>
  <c r="E12" i="8"/>
  <c r="H9" i="8"/>
  <c r="L23" i="8"/>
  <c r="O23" i="8" s="1"/>
  <c r="O24" i="8"/>
  <c r="E25" i="4"/>
  <c r="H25" i="4"/>
  <c r="O37" i="4"/>
  <c r="H37" i="4"/>
  <c r="O45" i="4"/>
  <c r="O49" i="4"/>
  <c r="E36" i="4"/>
  <c r="E45" i="4"/>
  <c r="H49" i="4"/>
  <c r="O21" i="13"/>
  <c r="E18" i="13"/>
  <c r="E30" i="13"/>
  <c r="E32" i="13"/>
  <c r="H32" i="13"/>
  <c r="H30" i="13"/>
  <c r="L32" i="13"/>
  <c r="O32" i="13" s="1"/>
  <c r="H21" i="2"/>
  <c r="H15" i="2"/>
  <c r="E15" i="2"/>
  <c r="O21" i="2"/>
  <c r="L36" i="4"/>
  <c r="O36" i="4" s="1"/>
  <c r="H36" i="4"/>
  <c r="H45" i="4"/>
  <c r="H48" i="4"/>
  <c r="O12" i="8"/>
  <c r="H24" i="8"/>
  <c r="E22" i="8"/>
  <c r="H12" i="8"/>
  <c r="H22" i="8"/>
  <c r="O14" i="8"/>
  <c r="L22" i="8"/>
  <c r="O22" i="8" s="1"/>
  <c r="H42" i="6"/>
  <c r="E40" i="6"/>
  <c r="L36" i="14"/>
  <c r="O36" i="14" s="1"/>
  <c r="H36" i="14"/>
  <c r="O14" i="15"/>
  <c r="E34" i="15"/>
  <c r="L34" i="15"/>
  <c r="O34" i="15" s="1"/>
  <c r="E7" i="15"/>
  <c r="E12" i="2"/>
  <c r="H22" i="2"/>
  <c r="E22" i="2"/>
  <c r="H30" i="2"/>
  <c r="L30" i="2"/>
  <c r="O30" i="2" s="1"/>
  <c r="H12" i="2"/>
  <c r="O22" i="2"/>
  <c r="O10" i="2"/>
  <c r="H19" i="2"/>
  <c r="H10" i="2"/>
  <c r="O12" i="2"/>
  <c r="E10" i="2"/>
  <c r="E20" i="16"/>
  <c r="H23" i="16"/>
  <c r="H20" i="16"/>
  <c r="L23" i="16"/>
  <c r="O23" i="16" s="1"/>
  <c r="H18" i="16"/>
  <c r="E18" i="16"/>
  <c r="H7" i="16"/>
  <c r="E30" i="16"/>
  <c r="O20" i="16"/>
  <c r="O18" i="16"/>
  <c r="O7" i="16"/>
  <c r="O30" i="16"/>
  <c r="E26" i="16"/>
  <c r="O29" i="16"/>
  <c r="H26" i="16"/>
  <c r="E15" i="14"/>
  <c r="E41" i="14"/>
  <c r="L41" i="14"/>
  <c r="O41" i="14" s="1"/>
  <c r="E19" i="14"/>
  <c r="E39" i="14"/>
  <c r="E32" i="4"/>
  <c r="H40" i="6"/>
  <c r="H35" i="6"/>
  <c r="O40" i="6"/>
  <c r="E26" i="6"/>
  <c r="E35" i="6"/>
  <c r="H21" i="6"/>
  <c r="H18" i="13"/>
  <c r="H23" i="13"/>
  <c r="E25" i="13"/>
  <c r="O33" i="13"/>
  <c r="O30" i="13"/>
  <c r="E22" i="13"/>
  <c r="H33" i="13"/>
  <c r="E33" i="13"/>
  <c r="E23" i="13"/>
  <c r="H25" i="13"/>
  <c r="H11" i="2"/>
  <c r="E7" i="2"/>
  <c r="E32" i="2"/>
  <c r="H32" i="2"/>
  <c r="E3" i="2"/>
  <c r="L11" i="2"/>
  <c r="O11" i="2" s="1"/>
  <c r="H29" i="16"/>
  <c r="E29" i="16"/>
  <c r="H4" i="16"/>
  <c r="H31" i="4"/>
  <c r="E31" i="4"/>
  <c r="L32" i="4"/>
  <c r="O32" i="4" s="1"/>
  <c r="H32" i="4"/>
  <c r="O31" i="4"/>
  <c r="O41" i="4"/>
  <c r="H23" i="15"/>
  <c r="H29" i="15"/>
  <c r="H34" i="15"/>
  <c r="O24" i="15"/>
  <c r="O28" i="15"/>
  <c r="O29" i="15"/>
  <c r="L23" i="15"/>
  <c r="O23" i="15" s="1"/>
  <c r="O26" i="6"/>
  <c r="L35" i="6"/>
  <c r="O35" i="6" s="1"/>
  <c r="E33" i="6"/>
  <c r="H41" i="14"/>
  <c r="O26" i="14"/>
  <c r="O25" i="13"/>
  <c r="H35" i="13"/>
  <c r="E35" i="13"/>
  <c r="O23" i="13"/>
  <c r="E37" i="13"/>
  <c r="E57" i="13"/>
  <c r="O32" i="2"/>
  <c r="E31" i="2"/>
  <c r="E4" i="16"/>
  <c r="H14" i="8"/>
  <c r="L15" i="8"/>
  <c r="O15" i="8" s="1"/>
  <c r="E9" i="8"/>
  <c r="E20" i="8"/>
  <c r="H3" i="8"/>
  <c r="H20" i="8"/>
  <c r="L20" i="8"/>
  <c r="O20" i="8" s="1"/>
  <c r="O4" i="16"/>
  <c r="E19" i="2"/>
  <c r="H31" i="2"/>
  <c r="O19" i="2"/>
  <c r="H27" i="2"/>
  <c r="O9" i="8"/>
  <c r="E11" i="8"/>
  <c r="O11" i="8"/>
  <c r="O35" i="13"/>
  <c r="E41" i="13"/>
  <c r="H40" i="13"/>
  <c r="O3" i="2"/>
  <c r="O27" i="2"/>
  <c r="O31" i="2"/>
  <c r="E6" i="2"/>
  <c r="E27" i="2"/>
  <c r="H28" i="15"/>
  <c r="E4" i="15"/>
  <c r="H42" i="4"/>
  <c r="H41" i="4"/>
  <c r="O42" i="4"/>
  <c r="E16" i="4"/>
  <c r="E27" i="4"/>
  <c r="H37" i="13"/>
  <c r="O37" i="13"/>
  <c r="L57" i="13"/>
  <c r="O57" i="13" s="1"/>
  <c r="O40" i="13"/>
  <c r="H11" i="8"/>
  <c r="H39" i="6"/>
  <c r="O39" i="6"/>
  <c r="H26" i="6"/>
  <c r="E44" i="6"/>
  <c r="O44" i="6"/>
  <c r="L21" i="6"/>
  <c r="O21" i="6" s="1"/>
  <c r="H5" i="14"/>
  <c r="H22" i="14"/>
  <c r="E5" i="14"/>
  <c r="E40" i="14"/>
  <c r="L40" i="14"/>
  <c r="O40" i="14" s="1"/>
  <c r="O5" i="14"/>
  <c r="O19" i="14"/>
  <c r="O28" i="14"/>
  <c r="O22" i="14"/>
  <c r="H40" i="14"/>
  <c r="E23" i="14"/>
  <c r="H41" i="13"/>
  <c r="H22" i="13"/>
  <c r="O22" i="13"/>
  <c r="L41" i="13"/>
  <c r="O41" i="13" s="1"/>
  <c r="E51" i="13"/>
  <c r="E24" i="13"/>
  <c r="O47" i="13"/>
  <c r="E45" i="13"/>
  <c r="H24" i="13"/>
  <c r="H3" i="2"/>
  <c r="H24" i="2"/>
  <c r="O7" i="2"/>
  <c r="L24" i="2"/>
  <c r="O24" i="2" s="1"/>
  <c r="H6" i="2"/>
  <c r="E35" i="15"/>
  <c r="H35" i="15"/>
  <c r="O35" i="15"/>
  <c r="H4" i="15"/>
  <c r="O7" i="15"/>
  <c r="O21" i="15"/>
  <c r="H57" i="13"/>
  <c r="H47" i="13"/>
  <c r="H27" i="13"/>
  <c r="E27" i="13"/>
  <c r="H45" i="13"/>
  <c r="O27" i="13"/>
  <c r="O24" i="13"/>
  <c r="E49" i="13"/>
  <c r="E29" i="13"/>
  <c r="O45" i="13"/>
  <c r="O49" i="13"/>
  <c r="E21" i="15"/>
  <c r="O4" i="15"/>
  <c r="H44" i="6"/>
  <c r="H43" i="6"/>
  <c r="E43" i="6"/>
  <c r="O43" i="6"/>
  <c r="L34" i="6"/>
  <c r="O34" i="6" s="1"/>
  <c r="E41" i="6"/>
  <c r="E3" i="6"/>
  <c r="O33" i="6"/>
  <c r="O36" i="6"/>
  <c r="E36" i="6"/>
  <c r="H41" i="6"/>
  <c r="H34" i="6"/>
  <c r="H33" i="6"/>
  <c r="E31" i="6"/>
  <c r="H36" i="6"/>
  <c r="H3" i="6"/>
  <c r="H31" i="6"/>
  <c r="H39" i="14"/>
  <c r="H11" i="14"/>
  <c r="E11" i="14"/>
  <c r="H23" i="14"/>
  <c r="H51" i="13"/>
  <c r="H49" i="13"/>
  <c r="H29" i="13"/>
  <c r="H8" i="2"/>
  <c r="H29" i="2"/>
  <c r="O29" i="2"/>
  <c r="E29" i="2"/>
  <c r="L6" i="2"/>
  <c r="O6" i="2" s="1"/>
  <c r="H7" i="2"/>
  <c r="H30" i="14"/>
  <c r="H28" i="14"/>
  <c r="H7" i="14"/>
  <c r="E7" i="14"/>
  <c r="H19" i="14"/>
  <c r="H26" i="14"/>
  <c r="E26" i="14"/>
  <c r="O30" i="14"/>
  <c r="O7" i="14"/>
  <c r="O39" i="14"/>
  <c r="O23" i="14"/>
  <c r="H38" i="6"/>
  <c r="H27" i="4"/>
  <c r="H16" i="4"/>
  <c r="H48" i="13"/>
  <c r="E48" i="13"/>
  <c r="H52" i="13"/>
  <c r="H13" i="13"/>
  <c r="E13" i="13"/>
  <c r="O41" i="6"/>
  <c r="O31" i="6"/>
  <c r="O38" i="6"/>
  <c r="O11" i="14"/>
  <c r="O15" i="14"/>
  <c r="O29" i="13"/>
  <c r="O51" i="13"/>
  <c r="O52" i="13"/>
  <c r="O8" i="2"/>
  <c r="E8" i="2"/>
  <c r="E38" i="6"/>
  <c r="O3" i="6"/>
  <c r="O27" i="4"/>
  <c r="O48" i="13"/>
  <c r="O13" i="13"/>
  <c r="H8" i="13"/>
  <c r="L8" i="13"/>
  <c r="E59" i="13"/>
  <c r="L58" i="13"/>
  <c r="M8" i="13"/>
  <c r="M59" i="13"/>
  <c r="L59" i="13"/>
  <c r="M58" i="13"/>
  <c r="L25" i="2"/>
  <c r="L23" i="2"/>
  <c r="E26" i="2"/>
  <c r="L20" i="2"/>
  <c r="L14" i="2"/>
  <c r="L9" i="2"/>
  <c r="L16" i="2"/>
  <c r="E4" i="12"/>
  <c r="M23" i="2"/>
  <c r="M26" i="2"/>
  <c r="L26" i="2"/>
  <c r="M14" i="2"/>
  <c r="M20" i="2"/>
  <c r="M16" i="2"/>
  <c r="M9" i="2"/>
  <c r="M25" i="2"/>
  <c r="H9" i="2" l="1"/>
  <c r="H26" i="2"/>
  <c r="O16" i="2"/>
  <c r="E16" i="2"/>
  <c r="H23" i="2"/>
  <c r="E9" i="2"/>
  <c r="O26" i="2"/>
  <c r="H20" i="2"/>
  <c r="O59" i="13"/>
  <c r="E58" i="13"/>
  <c r="O58" i="13"/>
  <c r="H58" i="13"/>
  <c r="H59" i="13"/>
  <c r="O8" i="13"/>
  <c r="E8" i="13"/>
  <c r="H14" i="2"/>
  <c r="E14" i="2"/>
  <c r="E23" i="2"/>
  <c r="O23" i="2"/>
  <c r="E20" i="2"/>
  <c r="O14" i="2"/>
  <c r="H16" i="2"/>
  <c r="H25" i="2"/>
  <c r="E25" i="2"/>
  <c r="O20" i="2"/>
  <c r="O9" i="2"/>
  <c r="O25" i="2"/>
  <c r="L33" i="15"/>
  <c r="H36" i="15"/>
  <c r="L36" i="15"/>
  <c r="H31" i="15"/>
  <c r="H41" i="15"/>
  <c r="E41" i="15"/>
  <c r="L25" i="15"/>
  <c r="L32" i="15"/>
  <c r="L40" i="15"/>
  <c r="L33" i="14"/>
  <c r="H29" i="14"/>
  <c r="L20" i="14"/>
  <c r="L25" i="14"/>
  <c r="L34" i="14"/>
  <c r="L29" i="14"/>
  <c r="M25" i="14"/>
  <c r="M29" i="14"/>
  <c r="M33" i="14"/>
  <c r="M6" i="14"/>
  <c r="L47" i="4"/>
  <c r="L34" i="4"/>
  <c r="E3" i="4"/>
  <c r="H43" i="4"/>
  <c r="L39" i="4"/>
  <c r="M34" i="4"/>
  <c r="M43" i="4"/>
  <c r="M47" i="4"/>
  <c r="M3" i="4"/>
  <c r="L3" i="4"/>
  <c r="L54" i="13"/>
  <c r="L26" i="13"/>
  <c r="E28" i="13"/>
  <c r="L31" i="13"/>
  <c r="L19" i="13"/>
  <c r="L44" i="13"/>
  <c r="L39" i="13"/>
  <c r="L3" i="13"/>
  <c r="L42" i="13"/>
  <c r="M39" i="13"/>
  <c r="M55" i="13"/>
  <c r="L55" i="13"/>
  <c r="M54" i="13"/>
  <c r="M42" i="13"/>
  <c r="M44" i="13"/>
  <c r="M31" i="13"/>
  <c r="M28" i="13"/>
  <c r="L28" i="13"/>
  <c r="M26" i="13"/>
  <c r="M19" i="13"/>
  <c r="L13" i="2"/>
  <c r="E4" i="2"/>
  <c r="L5" i="2"/>
  <c r="L17" i="2"/>
  <c r="L32" i="6"/>
  <c r="L24" i="14"/>
  <c r="L17" i="14"/>
  <c r="L27" i="14"/>
  <c r="L28" i="4"/>
  <c r="L30" i="4"/>
  <c r="L44" i="4"/>
  <c r="L46" i="4"/>
  <c r="M28" i="4"/>
  <c r="M30" i="4"/>
  <c r="M39" i="4"/>
  <c r="M44" i="4"/>
  <c r="M46" i="4"/>
  <c r="M48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E53" i="13"/>
  <c r="E38" i="13"/>
  <c r="L38" i="13"/>
  <c r="M190" i="16"/>
  <c r="O190" i="16" s="1"/>
  <c r="H190" i="16"/>
  <c r="E190" i="16"/>
  <c r="M189" i="16"/>
  <c r="O189" i="16" s="1"/>
  <c r="H189" i="16"/>
  <c r="E189" i="16"/>
  <c r="M188" i="16"/>
  <c r="O188" i="16" s="1"/>
  <c r="H188" i="16"/>
  <c r="E188" i="16"/>
  <c r="M187" i="16"/>
  <c r="O187" i="16" s="1"/>
  <c r="H187" i="16"/>
  <c r="E187" i="16"/>
  <c r="M186" i="16"/>
  <c r="O186" i="16" s="1"/>
  <c r="H186" i="16"/>
  <c r="E186" i="16"/>
  <c r="M185" i="16"/>
  <c r="O185" i="16" s="1"/>
  <c r="H185" i="16"/>
  <c r="E185" i="16"/>
  <c r="M184" i="16"/>
  <c r="O184" i="16" s="1"/>
  <c r="H184" i="16"/>
  <c r="E184" i="16"/>
  <c r="M183" i="16"/>
  <c r="O183" i="16" s="1"/>
  <c r="H183" i="16"/>
  <c r="E183" i="16"/>
  <c r="M182" i="16"/>
  <c r="O182" i="16" s="1"/>
  <c r="H182" i="16"/>
  <c r="E182" i="16"/>
  <c r="M181" i="16"/>
  <c r="O181" i="16" s="1"/>
  <c r="H181" i="16"/>
  <c r="E181" i="16"/>
  <c r="M180" i="16"/>
  <c r="O180" i="16" s="1"/>
  <c r="H180" i="16"/>
  <c r="E180" i="16"/>
  <c r="M179" i="16"/>
  <c r="O179" i="16" s="1"/>
  <c r="H179" i="16"/>
  <c r="E179" i="16"/>
  <c r="M178" i="16"/>
  <c r="O178" i="16" s="1"/>
  <c r="H178" i="16"/>
  <c r="E178" i="16"/>
  <c r="M177" i="16"/>
  <c r="O177" i="16" s="1"/>
  <c r="H177" i="16"/>
  <c r="E177" i="16"/>
  <c r="M176" i="16"/>
  <c r="O176" i="16" s="1"/>
  <c r="H176" i="16"/>
  <c r="E176" i="16"/>
  <c r="M175" i="16"/>
  <c r="O175" i="16" s="1"/>
  <c r="H175" i="16"/>
  <c r="E175" i="16"/>
  <c r="M174" i="16"/>
  <c r="O174" i="16" s="1"/>
  <c r="H174" i="16"/>
  <c r="E174" i="16"/>
  <c r="M173" i="16"/>
  <c r="O173" i="16" s="1"/>
  <c r="H173" i="16"/>
  <c r="E173" i="16"/>
  <c r="M172" i="16"/>
  <c r="O172" i="16" s="1"/>
  <c r="H172" i="16"/>
  <c r="E172" i="16"/>
  <c r="M171" i="16"/>
  <c r="O171" i="16" s="1"/>
  <c r="H171" i="16"/>
  <c r="E171" i="16"/>
  <c r="M170" i="16"/>
  <c r="O170" i="16" s="1"/>
  <c r="H170" i="16"/>
  <c r="E170" i="16"/>
  <c r="M169" i="16"/>
  <c r="O169" i="16" s="1"/>
  <c r="H169" i="16"/>
  <c r="E169" i="16"/>
  <c r="M168" i="16"/>
  <c r="O168" i="16" s="1"/>
  <c r="H168" i="16"/>
  <c r="E168" i="16"/>
  <c r="M167" i="16"/>
  <c r="L167" i="16"/>
  <c r="H167" i="16"/>
  <c r="E167" i="16"/>
  <c r="M166" i="16"/>
  <c r="L166" i="16"/>
  <c r="H166" i="16"/>
  <c r="E166" i="16"/>
  <c r="M165" i="16"/>
  <c r="L165" i="16"/>
  <c r="H165" i="16"/>
  <c r="E165" i="16"/>
  <c r="M164" i="16"/>
  <c r="L164" i="16"/>
  <c r="H164" i="16"/>
  <c r="E164" i="16"/>
  <c r="M163" i="16"/>
  <c r="L163" i="16"/>
  <c r="H163" i="16"/>
  <c r="E163" i="16"/>
  <c r="M162" i="16"/>
  <c r="L162" i="16"/>
  <c r="H162" i="16"/>
  <c r="E162" i="16"/>
  <c r="M161" i="16"/>
  <c r="L161" i="16"/>
  <c r="H161" i="16"/>
  <c r="E161" i="16"/>
  <c r="M160" i="16"/>
  <c r="L160" i="16"/>
  <c r="H160" i="16"/>
  <c r="E160" i="16"/>
  <c r="M159" i="16"/>
  <c r="L159" i="16"/>
  <c r="H159" i="16"/>
  <c r="E159" i="16"/>
  <c r="M158" i="16"/>
  <c r="L158" i="16"/>
  <c r="H158" i="16"/>
  <c r="E158" i="16"/>
  <c r="M157" i="16"/>
  <c r="L157" i="16"/>
  <c r="H157" i="16"/>
  <c r="E157" i="16"/>
  <c r="M156" i="16"/>
  <c r="L156" i="16"/>
  <c r="H156" i="16"/>
  <c r="E156" i="16"/>
  <c r="M155" i="16"/>
  <c r="L155" i="16"/>
  <c r="H155" i="16"/>
  <c r="E155" i="16"/>
  <c r="M154" i="16"/>
  <c r="L154" i="16"/>
  <c r="H154" i="16"/>
  <c r="E154" i="16"/>
  <c r="M153" i="16"/>
  <c r="L153" i="16"/>
  <c r="H153" i="16"/>
  <c r="E153" i="16"/>
  <c r="M152" i="16"/>
  <c r="L152" i="16"/>
  <c r="H152" i="16"/>
  <c r="E152" i="16"/>
  <c r="M151" i="16"/>
  <c r="L151" i="16"/>
  <c r="H151" i="16"/>
  <c r="E151" i="16"/>
  <c r="M150" i="16"/>
  <c r="L150" i="16"/>
  <c r="H150" i="16"/>
  <c r="E150" i="16"/>
  <c r="M149" i="16"/>
  <c r="L149" i="16"/>
  <c r="H149" i="16"/>
  <c r="E149" i="16"/>
  <c r="M148" i="16"/>
  <c r="L148" i="16"/>
  <c r="H148" i="16"/>
  <c r="E148" i="16"/>
  <c r="M147" i="16"/>
  <c r="L147" i="16"/>
  <c r="H147" i="16"/>
  <c r="E147" i="16"/>
  <c r="M146" i="16"/>
  <c r="L146" i="16"/>
  <c r="H146" i="16"/>
  <c r="E146" i="16"/>
  <c r="M145" i="16"/>
  <c r="L145" i="16"/>
  <c r="H145" i="16"/>
  <c r="E145" i="16"/>
  <c r="M144" i="16"/>
  <c r="L144" i="16"/>
  <c r="H144" i="16"/>
  <c r="E144" i="16"/>
  <c r="M143" i="16"/>
  <c r="L143" i="16"/>
  <c r="H143" i="16"/>
  <c r="E143" i="16"/>
  <c r="M142" i="16"/>
  <c r="L142" i="16"/>
  <c r="H142" i="16"/>
  <c r="E142" i="16"/>
  <c r="M141" i="16"/>
  <c r="L141" i="16"/>
  <c r="H141" i="16"/>
  <c r="E141" i="16"/>
  <c r="M140" i="16"/>
  <c r="L140" i="16"/>
  <c r="H140" i="16"/>
  <c r="E140" i="16"/>
  <c r="M139" i="16"/>
  <c r="L139" i="16"/>
  <c r="H139" i="16"/>
  <c r="E139" i="16"/>
  <c r="M138" i="16"/>
  <c r="L138" i="16"/>
  <c r="H138" i="16"/>
  <c r="E138" i="16"/>
  <c r="M137" i="16"/>
  <c r="L137" i="16"/>
  <c r="H137" i="16"/>
  <c r="E137" i="16"/>
  <c r="M136" i="16"/>
  <c r="L136" i="16"/>
  <c r="H136" i="16"/>
  <c r="E136" i="16"/>
  <c r="M135" i="16"/>
  <c r="L135" i="16"/>
  <c r="H135" i="16"/>
  <c r="E135" i="16"/>
  <c r="M134" i="16"/>
  <c r="L134" i="16"/>
  <c r="H134" i="16"/>
  <c r="E134" i="16"/>
  <c r="M133" i="16"/>
  <c r="L133" i="16"/>
  <c r="H133" i="16"/>
  <c r="E133" i="16"/>
  <c r="M132" i="16"/>
  <c r="L132" i="16"/>
  <c r="H132" i="16"/>
  <c r="E132" i="16"/>
  <c r="L131" i="16"/>
  <c r="O131" i="16" s="1"/>
  <c r="H131" i="16"/>
  <c r="E131" i="16"/>
  <c r="M130" i="16"/>
  <c r="L130" i="16"/>
  <c r="H130" i="16"/>
  <c r="E130" i="16"/>
  <c r="M129" i="16"/>
  <c r="L129" i="16"/>
  <c r="H129" i="16"/>
  <c r="E129" i="16"/>
  <c r="M128" i="16"/>
  <c r="L128" i="16"/>
  <c r="H128" i="16"/>
  <c r="E128" i="16"/>
  <c r="M127" i="16"/>
  <c r="L127" i="16"/>
  <c r="H127" i="16"/>
  <c r="E127" i="16"/>
  <c r="M126" i="16"/>
  <c r="L126" i="16"/>
  <c r="H126" i="16"/>
  <c r="E126" i="16"/>
  <c r="M125" i="16"/>
  <c r="L125" i="16"/>
  <c r="H125" i="16"/>
  <c r="E125" i="16"/>
  <c r="M124" i="16"/>
  <c r="L124" i="16"/>
  <c r="H124" i="16"/>
  <c r="E124" i="16"/>
  <c r="M123" i="16"/>
  <c r="L123" i="16"/>
  <c r="H123" i="16"/>
  <c r="E123" i="16"/>
  <c r="M122" i="16"/>
  <c r="L122" i="16"/>
  <c r="H122" i="16"/>
  <c r="E122" i="16"/>
  <c r="M121" i="16"/>
  <c r="L121" i="16"/>
  <c r="H121" i="16"/>
  <c r="E121" i="16"/>
  <c r="M120" i="16"/>
  <c r="L120" i="16"/>
  <c r="H120" i="16"/>
  <c r="E120" i="16"/>
  <c r="M119" i="16"/>
  <c r="L119" i="16"/>
  <c r="H119" i="16"/>
  <c r="E119" i="16"/>
  <c r="M118" i="16"/>
  <c r="O118" i="16" s="1"/>
  <c r="H118" i="16"/>
  <c r="E118" i="16"/>
  <c r="M117" i="16"/>
  <c r="L117" i="16"/>
  <c r="H117" i="16"/>
  <c r="E117" i="16"/>
  <c r="M116" i="16"/>
  <c r="L116" i="16"/>
  <c r="H116" i="16"/>
  <c r="E116" i="16"/>
  <c r="M115" i="16"/>
  <c r="L115" i="16"/>
  <c r="H115" i="16"/>
  <c r="E115" i="16"/>
  <c r="M114" i="16"/>
  <c r="O114" i="16" s="1"/>
  <c r="H114" i="16"/>
  <c r="E114" i="16"/>
  <c r="M113" i="16"/>
  <c r="L113" i="16"/>
  <c r="H113" i="16"/>
  <c r="E113" i="16"/>
  <c r="M112" i="16"/>
  <c r="L112" i="16"/>
  <c r="H112" i="16"/>
  <c r="E112" i="16"/>
  <c r="M111" i="16"/>
  <c r="L111" i="16"/>
  <c r="H111" i="16"/>
  <c r="E111" i="16"/>
  <c r="M110" i="16"/>
  <c r="O110" i="16" s="1"/>
  <c r="H110" i="16"/>
  <c r="E110" i="16"/>
  <c r="M109" i="16"/>
  <c r="L109" i="16"/>
  <c r="H109" i="16"/>
  <c r="E109" i="16"/>
  <c r="M108" i="16"/>
  <c r="O108" i="16" s="1"/>
  <c r="H108" i="16"/>
  <c r="E108" i="16"/>
  <c r="M107" i="16"/>
  <c r="O107" i="16" s="1"/>
  <c r="H107" i="16"/>
  <c r="E107" i="16"/>
  <c r="M106" i="16"/>
  <c r="L106" i="16"/>
  <c r="H106" i="16"/>
  <c r="E106" i="16"/>
  <c r="M105" i="16"/>
  <c r="L105" i="16"/>
  <c r="H105" i="16"/>
  <c r="E105" i="16"/>
  <c r="M104" i="16"/>
  <c r="L104" i="16"/>
  <c r="H104" i="16"/>
  <c r="E104" i="16"/>
  <c r="M103" i="16"/>
  <c r="L103" i="16"/>
  <c r="H103" i="16"/>
  <c r="E103" i="16"/>
  <c r="M102" i="16"/>
  <c r="L102" i="16"/>
  <c r="H102" i="16"/>
  <c r="E102" i="16"/>
  <c r="M101" i="16"/>
  <c r="L101" i="16"/>
  <c r="H101" i="16"/>
  <c r="E101" i="16"/>
  <c r="M100" i="16"/>
  <c r="L100" i="16"/>
  <c r="H100" i="16"/>
  <c r="E100" i="16"/>
  <c r="M99" i="16"/>
  <c r="L99" i="16"/>
  <c r="H99" i="16"/>
  <c r="E99" i="16"/>
  <c r="M98" i="16"/>
  <c r="L98" i="16"/>
  <c r="H98" i="16"/>
  <c r="E98" i="16"/>
  <c r="M97" i="16"/>
  <c r="O97" i="16" s="1"/>
  <c r="H97" i="16"/>
  <c r="E97" i="16"/>
  <c r="M96" i="16"/>
  <c r="O96" i="16" s="1"/>
  <c r="H96" i="16"/>
  <c r="E96" i="16"/>
  <c r="M95" i="16"/>
  <c r="L95" i="16"/>
  <c r="H95" i="16"/>
  <c r="E95" i="16"/>
  <c r="M94" i="16"/>
  <c r="L94" i="16"/>
  <c r="H94" i="16"/>
  <c r="E94" i="16"/>
  <c r="M93" i="16"/>
  <c r="L93" i="16"/>
  <c r="H93" i="16"/>
  <c r="E93" i="16"/>
  <c r="M92" i="16"/>
  <c r="L92" i="16"/>
  <c r="H92" i="16"/>
  <c r="E92" i="16"/>
  <c r="M91" i="16"/>
  <c r="O91" i="16" s="1"/>
  <c r="H91" i="16"/>
  <c r="E91" i="16"/>
  <c r="M90" i="16"/>
  <c r="L90" i="16"/>
  <c r="H90" i="16"/>
  <c r="E90" i="16"/>
  <c r="M89" i="16"/>
  <c r="L89" i="16"/>
  <c r="H89" i="16"/>
  <c r="E89" i="16"/>
  <c r="M88" i="16"/>
  <c r="L88" i="16"/>
  <c r="H88" i="16"/>
  <c r="E88" i="16"/>
  <c r="M87" i="16"/>
  <c r="L87" i="16"/>
  <c r="H87" i="16"/>
  <c r="E87" i="16"/>
  <c r="M86" i="16"/>
  <c r="L86" i="16"/>
  <c r="E86" i="16"/>
  <c r="M85" i="16"/>
  <c r="L85" i="16"/>
  <c r="H85" i="16"/>
  <c r="E85" i="16"/>
  <c r="M84" i="16"/>
  <c r="L84" i="16"/>
  <c r="H84" i="16"/>
  <c r="E84" i="16"/>
  <c r="M83" i="16"/>
  <c r="L83" i="16"/>
  <c r="H83" i="16"/>
  <c r="E83" i="16"/>
  <c r="M82" i="16"/>
  <c r="O82" i="16" s="1"/>
  <c r="H82" i="16"/>
  <c r="E82" i="16"/>
  <c r="M81" i="16"/>
  <c r="O81" i="16" s="1"/>
  <c r="H81" i="16"/>
  <c r="E81" i="16"/>
  <c r="M80" i="16"/>
  <c r="L80" i="16"/>
  <c r="H80" i="16"/>
  <c r="E80" i="16"/>
  <c r="M79" i="16"/>
  <c r="L79" i="16"/>
  <c r="H79" i="16"/>
  <c r="E79" i="16"/>
  <c r="M78" i="16"/>
  <c r="L78" i="16"/>
  <c r="H78" i="16"/>
  <c r="E78" i="16"/>
  <c r="M77" i="16"/>
  <c r="L77" i="16"/>
  <c r="H77" i="16"/>
  <c r="E77" i="16"/>
  <c r="M76" i="16"/>
  <c r="L76" i="16"/>
  <c r="H76" i="16"/>
  <c r="E76" i="16"/>
  <c r="M75" i="16"/>
  <c r="L75" i="16"/>
  <c r="H75" i="16"/>
  <c r="E75" i="16"/>
  <c r="M74" i="16"/>
  <c r="L74" i="16"/>
  <c r="H74" i="16"/>
  <c r="E74" i="16"/>
  <c r="M73" i="16"/>
  <c r="L73" i="16"/>
  <c r="H73" i="16"/>
  <c r="E73" i="16"/>
  <c r="M72" i="16"/>
  <c r="L72" i="16"/>
  <c r="H72" i="16"/>
  <c r="E72" i="16"/>
  <c r="M71" i="16"/>
  <c r="L71" i="16"/>
  <c r="H71" i="16"/>
  <c r="E71" i="16"/>
  <c r="M70" i="16"/>
  <c r="L70" i="16"/>
  <c r="H70" i="16"/>
  <c r="E70" i="16"/>
  <c r="M69" i="16"/>
  <c r="L69" i="16"/>
  <c r="H69" i="16"/>
  <c r="E69" i="16"/>
  <c r="M68" i="16"/>
  <c r="L68" i="16"/>
  <c r="H68" i="16"/>
  <c r="E68" i="16"/>
  <c r="M67" i="16"/>
  <c r="L67" i="16"/>
  <c r="H67" i="16"/>
  <c r="E67" i="16"/>
  <c r="M66" i="16"/>
  <c r="L66" i="16"/>
  <c r="H66" i="16"/>
  <c r="E66" i="16"/>
  <c r="M65" i="16"/>
  <c r="L65" i="16"/>
  <c r="H65" i="16"/>
  <c r="E65" i="16"/>
  <c r="M64" i="16"/>
  <c r="L64" i="16"/>
  <c r="H64" i="16"/>
  <c r="E64" i="16"/>
  <c r="M63" i="16"/>
  <c r="L63" i="16"/>
  <c r="H63" i="16"/>
  <c r="E63" i="16"/>
  <c r="M62" i="16"/>
  <c r="L62" i="16"/>
  <c r="H62" i="16"/>
  <c r="E62" i="16"/>
  <c r="M61" i="16"/>
  <c r="L61" i="16"/>
  <c r="H61" i="16"/>
  <c r="E61" i="16"/>
  <c r="M60" i="16"/>
  <c r="L60" i="16"/>
  <c r="H60" i="16"/>
  <c r="E60" i="16"/>
  <c r="M59" i="16"/>
  <c r="L59" i="16"/>
  <c r="H59" i="16"/>
  <c r="E59" i="16"/>
  <c r="M58" i="16"/>
  <c r="L58" i="16"/>
  <c r="H58" i="16"/>
  <c r="E58" i="16"/>
  <c r="M57" i="16"/>
  <c r="L57" i="16"/>
  <c r="H57" i="16"/>
  <c r="E57" i="16"/>
  <c r="M56" i="16"/>
  <c r="L56" i="16"/>
  <c r="H56" i="16"/>
  <c r="E56" i="16"/>
  <c r="M55" i="16"/>
  <c r="L55" i="16"/>
  <c r="H55" i="16"/>
  <c r="E55" i="16"/>
  <c r="M54" i="16"/>
  <c r="L54" i="16"/>
  <c r="H54" i="16"/>
  <c r="E54" i="16"/>
  <c r="M53" i="16"/>
  <c r="L53" i="16"/>
  <c r="H53" i="16"/>
  <c r="E53" i="16"/>
  <c r="M52" i="16"/>
  <c r="L52" i="16"/>
  <c r="H52" i="16"/>
  <c r="E52" i="16"/>
  <c r="M51" i="16"/>
  <c r="L51" i="16"/>
  <c r="H51" i="16"/>
  <c r="E51" i="16"/>
  <c r="M50" i="16"/>
  <c r="L50" i="16"/>
  <c r="H50" i="16"/>
  <c r="E50" i="16"/>
  <c r="M49" i="16"/>
  <c r="L49" i="16"/>
  <c r="H49" i="16"/>
  <c r="E49" i="16"/>
  <c r="M48" i="16"/>
  <c r="L48" i="16"/>
  <c r="H48" i="16"/>
  <c r="E48" i="16"/>
  <c r="M47" i="16"/>
  <c r="L47" i="16"/>
  <c r="H47" i="16"/>
  <c r="E47" i="16"/>
  <c r="M46" i="16"/>
  <c r="L46" i="16"/>
  <c r="H46" i="16"/>
  <c r="E46" i="16"/>
  <c r="M45" i="16"/>
  <c r="L45" i="16"/>
  <c r="H45" i="16"/>
  <c r="E45" i="16"/>
  <c r="M44" i="16"/>
  <c r="L44" i="16"/>
  <c r="H44" i="16"/>
  <c r="E44" i="16"/>
  <c r="M43" i="16"/>
  <c r="L43" i="16"/>
  <c r="H43" i="16"/>
  <c r="E43" i="16"/>
  <c r="M42" i="16"/>
  <c r="L42" i="16"/>
  <c r="H42" i="16"/>
  <c r="E42" i="16"/>
  <c r="M41" i="16"/>
  <c r="L41" i="16"/>
  <c r="H41" i="16"/>
  <c r="E41" i="16"/>
  <c r="M40" i="16"/>
  <c r="L40" i="16"/>
  <c r="H40" i="16"/>
  <c r="E40" i="16"/>
  <c r="M39" i="16"/>
  <c r="L39" i="16"/>
  <c r="H39" i="16"/>
  <c r="E39" i="16"/>
  <c r="M38" i="16"/>
  <c r="L38" i="16"/>
  <c r="H38" i="16"/>
  <c r="E38" i="16"/>
  <c r="M37" i="16"/>
  <c r="L37" i="16"/>
  <c r="H37" i="16"/>
  <c r="E37" i="16"/>
  <c r="M36" i="16"/>
  <c r="L36" i="16"/>
  <c r="H36" i="16"/>
  <c r="E36" i="16"/>
  <c r="M35" i="16"/>
  <c r="L35" i="16"/>
  <c r="H35" i="16"/>
  <c r="E35" i="16"/>
  <c r="M34" i="16"/>
  <c r="L34" i="16"/>
  <c r="H34" i="16"/>
  <c r="E34" i="16"/>
  <c r="M33" i="16"/>
  <c r="L33" i="16"/>
  <c r="H33" i="16"/>
  <c r="M31" i="16"/>
  <c r="L31" i="16"/>
  <c r="H31" i="16"/>
  <c r="E31" i="16"/>
  <c r="M24" i="16"/>
  <c r="L24" i="16"/>
  <c r="H24" i="16"/>
  <c r="E24" i="16"/>
  <c r="M22" i="16"/>
  <c r="L22" i="16"/>
  <c r="H22" i="16"/>
  <c r="E22" i="16"/>
  <c r="M9" i="16"/>
  <c r="L9" i="16"/>
  <c r="H9" i="16"/>
  <c r="E9" i="16"/>
  <c r="M197" i="15"/>
  <c r="O197" i="15" s="1"/>
  <c r="H197" i="15"/>
  <c r="E197" i="15"/>
  <c r="M196" i="15"/>
  <c r="O196" i="15" s="1"/>
  <c r="H196" i="15"/>
  <c r="E196" i="15"/>
  <c r="M195" i="15"/>
  <c r="O195" i="15" s="1"/>
  <c r="H195" i="15"/>
  <c r="E195" i="15"/>
  <c r="M194" i="15"/>
  <c r="O194" i="15" s="1"/>
  <c r="H194" i="15"/>
  <c r="E194" i="15"/>
  <c r="M193" i="15"/>
  <c r="O193" i="15" s="1"/>
  <c r="H193" i="15"/>
  <c r="E193" i="15"/>
  <c r="M192" i="15"/>
  <c r="O192" i="15" s="1"/>
  <c r="H192" i="15"/>
  <c r="E192" i="15"/>
  <c r="M191" i="15"/>
  <c r="O191" i="15" s="1"/>
  <c r="H191" i="15"/>
  <c r="E191" i="15"/>
  <c r="M190" i="15"/>
  <c r="O190" i="15" s="1"/>
  <c r="H190" i="15"/>
  <c r="E190" i="15"/>
  <c r="M189" i="15"/>
  <c r="O189" i="15" s="1"/>
  <c r="H189" i="15"/>
  <c r="E189" i="15"/>
  <c r="M188" i="15"/>
  <c r="O188" i="15" s="1"/>
  <c r="H188" i="15"/>
  <c r="E188" i="15"/>
  <c r="M187" i="15"/>
  <c r="O187" i="15" s="1"/>
  <c r="H187" i="15"/>
  <c r="E187" i="15"/>
  <c r="M186" i="15"/>
  <c r="O186" i="15" s="1"/>
  <c r="H186" i="15"/>
  <c r="E186" i="15"/>
  <c r="M185" i="15"/>
  <c r="O185" i="15" s="1"/>
  <c r="H185" i="15"/>
  <c r="E185" i="15"/>
  <c r="M184" i="15"/>
  <c r="O184" i="15" s="1"/>
  <c r="H184" i="15"/>
  <c r="E184" i="15"/>
  <c r="M183" i="15"/>
  <c r="O183" i="15" s="1"/>
  <c r="H183" i="15"/>
  <c r="E183" i="15"/>
  <c r="M182" i="15"/>
  <c r="O182" i="15" s="1"/>
  <c r="H182" i="15"/>
  <c r="E182" i="15"/>
  <c r="M181" i="15"/>
  <c r="O181" i="15" s="1"/>
  <c r="H181" i="15"/>
  <c r="E181" i="15"/>
  <c r="M180" i="15"/>
  <c r="O180" i="15" s="1"/>
  <c r="H180" i="15"/>
  <c r="E180" i="15"/>
  <c r="M179" i="15"/>
  <c r="O179" i="15" s="1"/>
  <c r="H179" i="15"/>
  <c r="E179" i="15"/>
  <c r="M178" i="15"/>
  <c r="O178" i="15" s="1"/>
  <c r="H178" i="15"/>
  <c r="E178" i="15"/>
  <c r="M177" i="15"/>
  <c r="O177" i="15" s="1"/>
  <c r="H177" i="15"/>
  <c r="E177" i="15"/>
  <c r="M176" i="15"/>
  <c r="O176" i="15" s="1"/>
  <c r="H176" i="15"/>
  <c r="E176" i="15"/>
  <c r="M175" i="15"/>
  <c r="O175" i="15" s="1"/>
  <c r="H175" i="15"/>
  <c r="E175" i="15"/>
  <c r="M174" i="15"/>
  <c r="L174" i="15"/>
  <c r="H174" i="15"/>
  <c r="E174" i="15"/>
  <c r="M173" i="15"/>
  <c r="L173" i="15"/>
  <c r="H173" i="15"/>
  <c r="E173" i="15"/>
  <c r="M172" i="15"/>
  <c r="L172" i="15"/>
  <c r="H172" i="15"/>
  <c r="E172" i="15"/>
  <c r="M171" i="15"/>
  <c r="L171" i="15"/>
  <c r="H171" i="15"/>
  <c r="E171" i="15"/>
  <c r="M170" i="15"/>
  <c r="L170" i="15"/>
  <c r="H170" i="15"/>
  <c r="E170" i="15"/>
  <c r="M169" i="15"/>
  <c r="L169" i="15"/>
  <c r="H169" i="15"/>
  <c r="E169" i="15"/>
  <c r="M168" i="15"/>
  <c r="L168" i="15"/>
  <c r="H168" i="15"/>
  <c r="E168" i="15"/>
  <c r="M167" i="15"/>
  <c r="L167" i="15"/>
  <c r="H167" i="15"/>
  <c r="E167" i="15"/>
  <c r="M166" i="15"/>
  <c r="L166" i="15"/>
  <c r="H166" i="15"/>
  <c r="E166" i="15"/>
  <c r="M165" i="15"/>
  <c r="L165" i="15"/>
  <c r="H165" i="15"/>
  <c r="E165" i="15"/>
  <c r="M164" i="15"/>
  <c r="L164" i="15"/>
  <c r="H164" i="15"/>
  <c r="E164" i="15"/>
  <c r="M163" i="15"/>
  <c r="L163" i="15"/>
  <c r="H163" i="15"/>
  <c r="E163" i="15"/>
  <c r="M162" i="15"/>
  <c r="L162" i="15"/>
  <c r="H162" i="15"/>
  <c r="E162" i="15"/>
  <c r="M161" i="15"/>
  <c r="L161" i="15"/>
  <c r="H161" i="15"/>
  <c r="E161" i="15"/>
  <c r="M160" i="15"/>
  <c r="L160" i="15"/>
  <c r="H160" i="15"/>
  <c r="E160" i="15"/>
  <c r="M159" i="15"/>
  <c r="L159" i="15"/>
  <c r="H159" i="15"/>
  <c r="E159" i="15"/>
  <c r="M158" i="15"/>
  <c r="L158" i="15"/>
  <c r="H158" i="15"/>
  <c r="E158" i="15"/>
  <c r="M157" i="15"/>
  <c r="L157" i="15"/>
  <c r="H157" i="15"/>
  <c r="E157" i="15"/>
  <c r="M156" i="15"/>
  <c r="L156" i="15"/>
  <c r="H156" i="15"/>
  <c r="E156" i="15"/>
  <c r="M155" i="15"/>
  <c r="L155" i="15"/>
  <c r="H155" i="15"/>
  <c r="E155" i="15"/>
  <c r="M154" i="15"/>
  <c r="L154" i="15"/>
  <c r="H154" i="15"/>
  <c r="E154" i="15"/>
  <c r="M153" i="15"/>
  <c r="L153" i="15"/>
  <c r="H153" i="15"/>
  <c r="E153" i="15"/>
  <c r="M152" i="15"/>
  <c r="L152" i="15"/>
  <c r="H152" i="15"/>
  <c r="E152" i="15"/>
  <c r="M151" i="15"/>
  <c r="L151" i="15"/>
  <c r="H151" i="15"/>
  <c r="E151" i="15"/>
  <c r="M150" i="15"/>
  <c r="L150" i="15"/>
  <c r="H150" i="15"/>
  <c r="E150" i="15"/>
  <c r="M149" i="15"/>
  <c r="L149" i="15"/>
  <c r="H149" i="15"/>
  <c r="E149" i="15"/>
  <c r="M148" i="15"/>
  <c r="L148" i="15"/>
  <c r="H148" i="15"/>
  <c r="E148" i="15"/>
  <c r="M147" i="15"/>
  <c r="L147" i="15"/>
  <c r="H147" i="15"/>
  <c r="E147" i="15"/>
  <c r="M146" i="15"/>
  <c r="L146" i="15"/>
  <c r="H146" i="15"/>
  <c r="E146" i="15"/>
  <c r="M145" i="15"/>
  <c r="L145" i="15"/>
  <c r="H145" i="15"/>
  <c r="E145" i="15"/>
  <c r="M144" i="15"/>
  <c r="L144" i="15"/>
  <c r="H144" i="15"/>
  <c r="E144" i="15"/>
  <c r="M143" i="15"/>
  <c r="L143" i="15"/>
  <c r="H143" i="15"/>
  <c r="E143" i="15"/>
  <c r="M142" i="15"/>
  <c r="L142" i="15"/>
  <c r="H142" i="15"/>
  <c r="E142" i="15"/>
  <c r="M141" i="15"/>
  <c r="L141" i="15"/>
  <c r="H141" i="15"/>
  <c r="E141" i="15"/>
  <c r="M140" i="15"/>
  <c r="L140" i="15"/>
  <c r="H140" i="15"/>
  <c r="E140" i="15"/>
  <c r="M139" i="15"/>
  <c r="L139" i="15"/>
  <c r="H139" i="15"/>
  <c r="E139" i="15"/>
  <c r="L138" i="15"/>
  <c r="O138" i="15" s="1"/>
  <c r="H138" i="15"/>
  <c r="E138" i="15"/>
  <c r="M137" i="15"/>
  <c r="L137" i="15"/>
  <c r="H137" i="15"/>
  <c r="E137" i="15"/>
  <c r="M136" i="15"/>
  <c r="L136" i="15"/>
  <c r="H136" i="15"/>
  <c r="E136" i="15"/>
  <c r="M135" i="15"/>
  <c r="L135" i="15"/>
  <c r="H135" i="15"/>
  <c r="E135" i="15"/>
  <c r="M134" i="15"/>
  <c r="L134" i="15"/>
  <c r="H134" i="15"/>
  <c r="E134" i="15"/>
  <c r="M133" i="15"/>
  <c r="L133" i="15"/>
  <c r="H133" i="15"/>
  <c r="E133" i="15"/>
  <c r="M132" i="15"/>
  <c r="L132" i="15"/>
  <c r="H132" i="15"/>
  <c r="E132" i="15"/>
  <c r="M131" i="15"/>
  <c r="L131" i="15"/>
  <c r="H131" i="15"/>
  <c r="E131" i="15"/>
  <c r="M130" i="15"/>
  <c r="L130" i="15"/>
  <c r="H130" i="15"/>
  <c r="E130" i="15"/>
  <c r="M129" i="15"/>
  <c r="L129" i="15"/>
  <c r="H129" i="15"/>
  <c r="E129" i="15"/>
  <c r="M128" i="15"/>
  <c r="L128" i="15"/>
  <c r="H128" i="15"/>
  <c r="E128" i="15"/>
  <c r="M127" i="15"/>
  <c r="L127" i="15"/>
  <c r="H127" i="15"/>
  <c r="E127" i="15"/>
  <c r="M126" i="15"/>
  <c r="L126" i="15"/>
  <c r="H126" i="15"/>
  <c r="E126" i="15"/>
  <c r="M125" i="15"/>
  <c r="O125" i="15" s="1"/>
  <c r="H125" i="15"/>
  <c r="E125" i="15"/>
  <c r="M124" i="15"/>
  <c r="L124" i="15"/>
  <c r="H124" i="15"/>
  <c r="E124" i="15"/>
  <c r="M123" i="15"/>
  <c r="L123" i="15"/>
  <c r="H123" i="15"/>
  <c r="E123" i="15"/>
  <c r="M122" i="15"/>
  <c r="L122" i="15"/>
  <c r="H122" i="15"/>
  <c r="E122" i="15"/>
  <c r="M121" i="15"/>
  <c r="O121" i="15" s="1"/>
  <c r="H121" i="15"/>
  <c r="E121" i="15"/>
  <c r="M120" i="15"/>
  <c r="L120" i="15"/>
  <c r="H120" i="15"/>
  <c r="E120" i="15"/>
  <c r="M119" i="15"/>
  <c r="L119" i="15"/>
  <c r="H119" i="15"/>
  <c r="E119" i="15"/>
  <c r="M118" i="15"/>
  <c r="L118" i="15"/>
  <c r="H118" i="15"/>
  <c r="E118" i="15"/>
  <c r="M117" i="15"/>
  <c r="O117" i="15" s="1"/>
  <c r="H117" i="15"/>
  <c r="E117" i="15"/>
  <c r="M116" i="15"/>
  <c r="L116" i="15"/>
  <c r="H116" i="15"/>
  <c r="E116" i="15"/>
  <c r="M115" i="15"/>
  <c r="O115" i="15" s="1"/>
  <c r="H115" i="15"/>
  <c r="E115" i="15"/>
  <c r="M114" i="15"/>
  <c r="O114" i="15" s="1"/>
  <c r="H114" i="15"/>
  <c r="E114" i="15"/>
  <c r="M113" i="15"/>
  <c r="L113" i="15"/>
  <c r="H113" i="15"/>
  <c r="E113" i="15"/>
  <c r="M112" i="15"/>
  <c r="L112" i="15"/>
  <c r="H112" i="15"/>
  <c r="E112" i="15"/>
  <c r="M111" i="15"/>
  <c r="L111" i="15"/>
  <c r="H111" i="15"/>
  <c r="E111" i="15"/>
  <c r="M110" i="15"/>
  <c r="L110" i="15"/>
  <c r="H110" i="15"/>
  <c r="E110" i="15"/>
  <c r="M109" i="15"/>
  <c r="L109" i="15"/>
  <c r="H109" i="15"/>
  <c r="E109" i="15"/>
  <c r="M108" i="15"/>
  <c r="L108" i="15"/>
  <c r="H108" i="15"/>
  <c r="E108" i="15"/>
  <c r="M107" i="15"/>
  <c r="L107" i="15"/>
  <c r="H107" i="15"/>
  <c r="E107" i="15"/>
  <c r="M106" i="15"/>
  <c r="L106" i="15"/>
  <c r="H106" i="15"/>
  <c r="E106" i="15"/>
  <c r="M105" i="15"/>
  <c r="L105" i="15"/>
  <c r="H105" i="15"/>
  <c r="E105" i="15"/>
  <c r="M104" i="15"/>
  <c r="O104" i="15" s="1"/>
  <c r="H104" i="15"/>
  <c r="E104" i="15"/>
  <c r="M103" i="15"/>
  <c r="O103" i="15" s="1"/>
  <c r="H103" i="15"/>
  <c r="E103" i="15"/>
  <c r="M102" i="15"/>
  <c r="L102" i="15"/>
  <c r="H102" i="15"/>
  <c r="E102" i="15"/>
  <c r="M101" i="15"/>
  <c r="L101" i="15"/>
  <c r="H101" i="15"/>
  <c r="E101" i="15"/>
  <c r="M100" i="15"/>
  <c r="L100" i="15"/>
  <c r="H100" i="15"/>
  <c r="E100" i="15"/>
  <c r="M99" i="15"/>
  <c r="L99" i="15"/>
  <c r="H99" i="15"/>
  <c r="E99" i="15"/>
  <c r="M98" i="15"/>
  <c r="O98" i="15" s="1"/>
  <c r="H98" i="15"/>
  <c r="E98" i="15"/>
  <c r="M97" i="15"/>
  <c r="L97" i="15"/>
  <c r="H97" i="15"/>
  <c r="E97" i="15"/>
  <c r="M96" i="15"/>
  <c r="L96" i="15"/>
  <c r="H96" i="15"/>
  <c r="E96" i="15"/>
  <c r="M95" i="15"/>
  <c r="L95" i="15"/>
  <c r="H95" i="15"/>
  <c r="E95" i="15"/>
  <c r="M94" i="15"/>
  <c r="L94" i="15"/>
  <c r="H94" i="15"/>
  <c r="E94" i="15"/>
  <c r="M93" i="15"/>
  <c r="L93" i="15"/>
  <c r="E93" i="15"/>
  <c r="M92" i="15"/>
  <c r="L92" i="15"/>
  <c r="H92" i="15"/>
  <c r="E92" i="15"/>
  <c r="M91" i="15"/>
  <c r="L91" i="15"/>
  <c r="H91" i="15"/>
  <c r="E91" i="15"/>
  <c r="M90" i="15"/>
  <c r="L90" i="15"/>
  <c r="H90" i="15"/>
  <c r="E90" i="15"/>
  <c r="M89" i="15"/>
  <c r="O89" i="15" s="1"/>
  <c r="H89" i="15"/>
  <c r="E89" i="15"/>
  <c r="M88" i="15"/>
  <c r="O88" i="15" s="1"/>
  <c r="H88" i="15"/>
  <c r="E88" i="15"/>
  <c r="M87" i="15"/>
  <c r="L87" i="15"/>
  <c r="H87" i="15"/>
  <c r="E87" i="15"/>
  <c r="M86" i="15"/>
  <c r="L86" i="15"/>
  <c r="H86" i="15"/>
  <c r="E86" i="15"/>
  <c r="M85" i="15"/>
  <c r="L85" i="15"/>
  <c r="H85" i="15"/>
  <c r="E85" i="15"/>
  <c r="M84" i="15"/>
  <c r="L84" i="15"/>
  <c r="H84" i="15"/>
  <c r="E84" i="15"/>
  <c r="M83" i="15"/>
  <c r="L83" i="15"/>
  <c r="H83" i="15"/>
  <c r="E83" i="15"/>
  <c r="M82" i="15"/>
  <c r="L82" i="15"/>
  <c r="H82" i="15"/>
  <c r="E82" i="15"/>
  <c r="M81" i="15"/>
  <c r="L81" i="15"/>
  <c r="H81" i="15"/>
  <c r="E81" i="15"/>
  <c r="M80" i="15"/>
  <c r="L80" i="15"/>
  <c r="H80" i="15"/>
  <c r="E80" i="15"/>
  <c r="M79" i="15"/>
  <c r="L79" i="15"/>
  <c r="H79" i="15"/>
  <c r="E79" i="15"/>
  <c r="M78" i="15"/>
  <c r="L78" i="15"/>
  <c r="H78" i="15"/>
  <c r="E78" i="15"/>
  <c r="M77" i="15"/>
  <c r="L77" i="15"/>
  <c r="H77" i="15"/>
  <c r="E77" i="15"/>
  <c r="M76" i="15"/>
  <c r="L76" i="15"/>
  <c r="H76" i="15"/>
  <c r="E76" i="15"/>
  <c r="M75" i="15"/>
  <c r="L75" i="15"/>
  <c r="H75" i="15"/>
  <c r="E75" i="15"/>
  <c r="M74" i="15"/>
  <c r="L74" i="15"/>
  <c r="H74" i="15"/>
  <c r="E74" i="15"/>
  <c r="M73" i="15"/>
  <c r="L73" i="15"/>
  <c r="H73" i="15"/>
  <c r="E73" i="15"/>
  <c r="M72" i="15"/>
  <c r="L72" i="15"/>
  <c r="H72" i="15"/>
  <c r="E72" i="15"/>
  <c r="M71" i="15"/>
  <c r="L71" i="15"/>
  <c r="H71" i="15"/>
  <c r="E71" i="15"/>
  <c r="M70" i="15"/>
  <c r="L70" i="15"/>
  <c r="H70" i="15"/>
  <c r="E70" i="15"/>
  <c r="M69" i="15"/>
  <c r="L69" i="15"/>
  <c r="H69" i="15"/>
  <c r="E69" i="15"/>
  <c r="M68" i="15"/>
  <c r="L68" i="15"/>
  <c r="H68" i="15"/>
  <c r="E68" i="15"/>
  <c r="M67" i="15"/>
  <c r="L67" i="15"/>
  <c r="H67" i="15"/>
  <c r="E67" i="15"/>
  <c r="M66" i="15"/>
  <c r="L66" i="15"/>
  <c r="H66" i="15"/>
  <c r="E66" i="15"/>
  <c r="M65" i="15"/>
  <c r="L65" i="15"/>
  <c r="H65" i="15"/>
  <c r="E65" i="15"/>
  <c r="M64" i="15"/>
  <c r="L64" i="15"/>
  <c r="H64" i="15"/>
  <c r="E64" i="15"/>
  <c r="M63" i="15"/>
  <c r="L63" i="15"/>
  <c r="H63" i="15"/>
  <c r="E63" i="15"/>
  <c r="M62" i="15"/>
  <c r="L62" i="15"/>
  <c r="H62" i="15"/>
  <c r="E62" i="15"/>
  <c r="M61" i="15"/>
  <c r="L61" i="15"/>
  <c r="H61" i="15"/>
  <c r="E61" i="15"/>
  <c r="M60" i="15"/>
  <c r="L60" i="15"/>
  <c r="H60" i="15"/>
  <c r="E60" i="15"/>
  <c r="M59" i="15"/>
  <c r="L59" i="15"/>
  <c r="H59" i="15"/>
  <c r="E59" i="15"/>
  <c r="M58" i="15"/>
  <c r="L58" i="15"/>
  <c r="H58" i="15"/>
  <c r="E58" i="15"/>
  <c r="M57" i="15"/>
  <c r="L57" i="15"/>
  <c r="H57" i="15"/>
  <c r="E57" i="15"/>
  <c r="M56" i="15"/>
  <c r="L56" i="15"/>
  <c r="H56" i="15"/>
  <c r="E56" i="15"/>
  <c r="M55" i="15"/>
  <c r="L55" i="15"/>
  <c r="H55" i="15"/>
  <c r="E55" i="15"/>
  <c r="M54" i="15"/>
  <c r="L54" i="15"/>
  <c r="H54" i="15"/>
  <c r="E54" i="15"/>
  <c r="M53" i="15"/>
  <c r="L53" i="15"/>
  <c r="H53" i="15"/>
  <c r="E53" i="15"/>
  <c r="M52" i="15"/>
  <c r="L52" i="15"/>
  <c r="H52" i="15"/>
  <c r="E52" i="15"/>
  <c r="M51" i="15"/>
  <c r="L51" i="15"/>
  <c r="H51" i="15"/>
  <c r="E51" i="15"/>
  <c r="M50" i="15"/>
  <c r="L50" i="15"/>
  <c r="H50" i="15"/>
  <c r="E50" i="15"/>
  <c r="M49" i="15"/>
  <c r="L49" i="15"/>
  <c r="H49" i="15"/>
  <c r="E49" i="15"/>
  <c r="M48" i="15"/>
  <c r="L48" i="15"/>
  <c r="H48" i="15"/>
  <c r="E48" i="15"/>
  <c r="M47" i="15"/>
  <c r="L47" i="15"/>
  <c r="H47" i="15"/>
  <c r="E47" i="15"/>
  <c r="M46" i="15"/>
  <c r="L46" i="15"/>
  <c r="H46" i="15"/>
  <c r="E46" i="15"/>
  <c r="M45" i="15"/>
  <c r="L45" i="15"/>
  <c r="H45" i="15"/>
  <c r="E45" i="15"/>
  <c r="M44" i="15"/>
  <c r="L44" i="15"/>
  <c r="H44" i="15"/>
  <c r="E44" i="15"/>
  <c r="M43" i="15"/>
  <c r="L43" i="15"/>
  <c r="H43" i="15"/>
  <c r="E43" i="15"/>
  <c r="M42" i="15"/>
  <c r="L42" i="15"/>
  <c r="H42" i="15"/>
  <c r="E42" i="15"/>
  <c r="M41" i="15"/>
  <c r="L41" i="15"/>
  <c r="M40" i="15"/>
  <c r="M36" i="15"/>
  <c r="M33" i="15"/>
  <c r="M32" i="15"/>
  <c r="M31" i="15"/>
  <c r="L31" i="15"/>
  <c r="E31" i="15"/>
  <c r="M25" i="15"/>
  <c r="M198" i="14"/>
  <c r="O198" i="14" s="1"/>
  <c r="H198" i="14"/>
  <c r="E198" i="14"/>
  <c r="M197" i="14"/>
  <c r="O197" i="14" s="1"/>
  <c r="H197" i="14"/>
  <c r="E197" i="14"/>
  <c r="M196" i="14"/>
  <c r="O196" i="14" s="1"/>
  <c r="H196" i="14"/>
  <c r="E196" i="14"/>
  <c r="M195" i="14"/>
  <c r="O195" i="14" s="1"/>
  <c r="H195" i="14"/>
  <c r="E195" i="14"/>
  <c r="M194" i="14"/>
  <c r="O194" i="14" s="1"/>
  <c r="H194" i="14"/>
  <c r="E194" i="14"/>
  <c r="M193" i="14"/>
  <c r="O193" i="14" s="1"/>
  <c r="H193" i="14"/>
  <c r="E193" i="14"/>
  <c r="M192" i="14"/>
  <c r="O192" i="14" s="1"/>
  <c r="H192" i="14"/>
  <c r="E192" i="14"/>
  <c r="M191" i="14"/>
  <c r="O191" i="14" s="1"/>
  <c r="H191" i="14"/>
  <c r="E191" i="14"/>
  <c r="M190" i="14"/>
  <c r="O190" i="14" s="1"/>
  <c r="H190" i="14"/>
  <c r="E190" i="14"/>
  <c r="M189" i="14"/>
  <c r="O189" i="14" s="1"/>
  <c r="H189" i="14"/>
  <c r="E189" i="14"/>
  <c r="M188" i="14"/>
  <c r="O188" i="14" s="1"/>
  <c r="H188" i="14"/>
  <c r="E188" i="14"/>
  <c r="M187" i="14"/>
  <c r="O187" i="14" s="1"/>
  <c r="H187" i="14"/>
  <c r="E187" i="14"/>
  <c r="M186" i="14"/>
  <c r="O186" i="14" s="1"/>
  <c r="H186" i="14"/>
  <c r="E186" i="14"/>
  <c r="M185" i="14"/>
  <c r="O185" i="14" s="1"/>
  <c r="H185" i="14"/>
  <c r="E185" i="14"/>
  <c r="M184" i="14"/>
  <c r="O184" i="14" s="1"/>
  <c r="H184" i="14"/>
  <c r="E184" i="14"/>
  <c r="M183" i="14"/>
  <c r="O183" i="14" s="1"/>
  <c r="H183" i="14"/>
  <c r="E183" i="14"/>
  <c r="M182" i="14"/>
  <c r="O182" i="14" s="1"/>
  <c r="H182" i="14"/>
  <c r="E182" i="14"/>
  <c r="M181" i="14"/>
  <c r="O181" i="14" s="1"/>
  <c r="H181" i="14"/>
  <c r="E181" i="14"/>
  <c r="M180" i="14"/>
  <c r="O180" i="14" s="1"/>
  <c r="H180" i="14"/>
  <c r="E180" i="14"/>
  <c r="M179" i="14"/>
  <c r="O179" i="14" s="1"/>
  <c r="H179" i="14"/>
  <c r="E179" i="14"/>
  <c r="M178" i="14"/>
  <c r="O178" i="14" s="1"/>
  <c r="H178" i="14"/>
  <c r="E178" i="14"/>
  <c r="M177" i="14"/>
  <c r="O177" i="14" s="1"/>
  <c r="H177" i="14"/>
  <c r="E177" i="14"/>
  <c r="M176" i="14"/>
  <c r="O176" i="14" s="1"/>
  <c r="H176" i="14"/>
  <c r="E176" i="14"/>
  <c r="M175" i="14"/>
  <c r="L175" i="14"/>
  <c r="H175" i="14"/>
  <c r="E175" i="14"/>
  <c r="M174" i="14"/>
  <c r="L174" i="14"/>
  <c r="H174" i="14"/>
  <c r="E174" i="14"/>
  <c r="M173" i="14"/>
  <c r="L173" i="14"/>
  <c r="H173" i="14"/>
  <c r="E173" i="14"/>
  <c r="M172" i="14"/>
  <c r="L172" i="14"/>
  <c r="H172" i="14"/>
  <c r="E172" i="14"/>
  <c r="M171" i="14"/>
  <c r="L171" i="14"/>
  <c r="H171" i="14"/>
  <c r="E171" i="14"/>
  <c r="M170" i="14"/>
  <c r="L170" i="14"/>
  <c r="H170" i="14"/>
  <c r="E170" i="14"/>
  <c r="M169" i="14"/>
  <c r="L169" i="14"/>
  <c r="H169" i="14"/>
  <c r="E169" i="14"/>
  <c r="M168" i="14"/>
  <c r="L168" i="14"/>
  <c r="H168" i="14"/>
  <c r="E168" i="14"/>
  <c r="M167" i="14"/>
  <c r="L167" i="14"/>
  <c r="H167" i="14"/>
  <c r="E167" i="14"/>
  <c r="M166" i="14"/>
  <c r="L166" i="14"/>
  <c r="H166" i="14"/>
  <c r="E166" i="14"/>
  <c r="M165" i="14"/>
  <c r="L165" i="14"/>
  <c r="H165" i="14"/>
  <c r="E165" i="14"/>
  <c r="M164" i="14"/>
  <c r="L164" i="14"/>
  <c r="H164" i="14"/>
  <c r="E164" i="14"/>
  <c r="M163" i="14"/>
  <c r="L163" i="14"/>
  <c r="H163" i="14"/>
  <c r="E163" i="14"/>
  <c r="M162" i="14"/>
  <c r="L162" i="14"/>
  <c r="H162" i="14"/>
  <c r="E162" i="14"/>
  <c r="M161" i="14"/>
  <c r="L161" i="14"/>
  <c r="H161" i="14"/>
  <c r="E161" i="14"/>
  <c r="M160" i="14"/>
  <c r="L160" i="14"/>
  <c r="H160" i="14"/>
  <c r="E160" i="14"/>
  <c r="M159" i="14"/>
  <c r="L159" i="14"/>
  <c r="H159" i="14"/>
  <c r="E159" i="14"/>
  <c r="M158" i="14"/>
  <c r="L158" i="14"/>
  <c r="H158" i="14"/>
  <c r="E158" i="14"/>
  <c r="M157" i="14"/>
  <c r="L157" i="14"/>
  <c r="H157" i="14"/>
  <c r="E157" i="14"/>
  <c r="M156" i="14"/>
  <c r="L156" i="14"/>
  <c r="H156" i="14"/>
  <c r="E156" i="14"/>
  <c r="M155" i="14"/>
  <c r="L155" i="14"/>
  <c r="H155" i="14"/>
  <c r="E155" i="14"/>
  <c r="M154" i="14"/>
  <c r="L154" i="14"/>
  <c r="H154" i="14"/>
  <c r="E154" i="14"/>
  <c r="M153" i="14"/>
  <c r="L153" i="14"/>
  <c r="H153" i="14"/>
  <c r="E153" i="14"/>
  <c r="M152" i="14"/>
  <c r="L152" i="14"/>
  <c r="H152" i="14"/>
  <c r="E152" i="14"/>
  <c r="M151" i="14"/>
  <c r="L151" i="14"/>
  <c r="H151" i="14"/>
  <c r="E151" i="14"/>
  <c r="M150" i="14"/>
  <c r="L150" i="14"/>
  <c r="H150" i="14"/>
  <c r="E150" i="14"/>
  <c r="M149" i="14"/>
  <c r="L149" i="14"/>
  <c r="H149" i="14"/>
  <c r="E149" i="14"/>
  <c r="M148" i="14"/>
  <c r="L148" i="14"/>
  <c r="H148" i="14"/>
  <c r="E148" i="14"/>
  <c r="M147" i="14"/>
  <c r="L147" i="14"/>
  <c r="H147" i="14"/>
  <c r="E147" i="14"/>
  <c r="M146" i="14"/>
  <c r="L146" i="14"/>
  <c r="H146" i="14"/>
  <c r="E146" i="14"/>
  <c r="M145" i="14"/>
  <c r="L145" i="14"/>
  <c r="H145" i="14"/>
  <c r="E145" i="14"/>
  <c r="M144" i="14"/>
  <c r="L144" i="14"/>
  <c r="H144" i="14"/>
  <c r="E144" i="14"/>
  <c r="M143" i="14"/>
  <c r="L143" i="14"/>
  <c r="H143" i="14"/>
  <c r="E143" i="14"/>
  <c r="M142" i="14"/>
  <c r="L142" i="14"/>
  <c r="H142" i="14"/>
  <c r="E142" i="14"/>
  <c r="M141" i="14"/>
  <c r="L141" i="14"/>
  <c r="H141" i="14"/>
  <c r="E141" i="14"/>
  <c r="M140" i="14"/>
  <c r="L140" i="14"/>
  <c r="H140" i="14"/>
  <c r="E140" i="14"/>
  <c r="L139" i="14"/>
  <c r="O139" i="14" s="1"/>
  <c r="H139" i="14"/>
  <c r="E139" i="14"/>
  <c r="M138" i="14"/>
  <c r="L138" i="14"/>
  <c r="H138" i="14"/>
  <c r="E138" i="14"/>
  <c r="M137" i="14"/>
  <c r="L137" i="14"/>
  <c r="H137" i="14"/>
  <c r="E137" i="14"/>
  <c r="M136" i="14"/>
  <c r="L136" i="14"/>
  <c r="H136" i="14"/>
  <c r="E136" i="14"/>
  <c r="M135" i="14"/>
  <c r="L135" i="14"/>
  <c r="H135" i="14"/>
  <c r="E135" i="14"/>
  <c r="M134" i="14"/>
  <c r="L134" i="14"/>
  <c r="H134" i="14"/>
  <c r="E134" i="14"/>
  <c r="M133" i="14"/>
  <c r="L133" i="14"/>
  <c r="H133" i="14"/>
  <c r="E133" i="14"/>
  <c r="M132" i="14"/>
  <c r="L132" i="14"/>
  <c r="H132" i="14"/>
  <c r="E132" i="14"/>
  <c r="M131" i="14"/>
  <c r="L131" i="14"/>
  <c r="H131" i="14"/>
  <c r="E131" i="14"/>
  <c r="M130" i="14"/>
  <c r="L130" i="14"/>
  <c r="H130" i="14"/>
  <c r="E130" i="14"/>
  <c r="M129" i="14"/>
  <c r="L129" i="14"/>
  <c r="H129" i="14"/>
  <c r="E129" i="14"/>
  <c r="M128" i="14"/>
  <c r="L128" i="14"/>
  <c r="H128" i="14"/>
  <c r="E128" i="14"/>
  <c r="M127" i="14"/>
  <c r="L127" i="14"/>
  <c r="H127" i="14"/>
  <c r="E127" i="14"/>
  <c r="M126" i="14"/>
  <c r="O126" i="14" s="1"/>
  <c r="H126" i="14"/>
  <c r="E126" i="14"/>
  <c r="M125" i="14"/>
  <c r="L125" i="14"/>
  <c r="H125" i="14"/>
  <c r="E125" i="14"/>
  <c r="M124" i="14"/>
  <c r="L124" i="14"/>
  <c r="H124" i="14"/>
  <c r="E124" i="14"/>
  <c r="M123" i="14"/>
  <c r="L123" i="14"/>
  <c r="H123" i="14"/>
  <c r="E123" i="14"/>
  <c r="M122" i="14"/>
  <c r="O122" i="14" s="1"/>
  <c r="H122" i="14"/>
  <c r="E122" i="14"/>
  <c r="M121" i="14"/>
  <c r="L121" i="14"/>
  <c r="H121" i="14"/>
  <c r="E121" i="14"/>
  <c r="M120" i="14"/>
  <c r="L120" i="14"/>
  <c r="H120" i="14"/>
  <c r="E120" i="14"/>
  <c r="M119" i="14"/>
  <c r="L119" i="14"/>
  <c r="H119" i="14"/>
  <c r="E119" i="14"/>
  <c r="M118" i="14"/>
  <c r="O118" i="14" s="1"/>
  <c r="H118" i="14"/>
  <c r="E118" i="14"/>
  <c r="M117" i="14"/>
  <c r="L117" i="14"/>
  <c r="H117" i="14"/>
  <c r="E117" i="14"/>
  <c r="M116" i="14"/>
  <c r="O116" i="14" s="1"/>
  <c r="H116" i="14"/>
  <c r="E116" i="14"/>
  <c r="M115" i="14"/>
  <c r="O115" i="14" s="1"/>
  <c r="H115" i="14"/>
  <c r="E115" i="14"/>
  <c r="M114" i="14"/>
  <c r="L114" i="14"/>
  <c r="H114" i="14"/>
  <c r="E114" i="14"/>
  <c r="M113" i="14"/>
  <c r="L113" i="14"/>
  <c r="H113" i="14"/>
  <c r="E113" i="14"/>
  <c r="M112" i="14"/>
  <c r="L112" i="14"/>
  <c r="H112" i="14"/>
  <c r="E112" i="14"/>
  <c r="M111" i="14"/>
  <c r="L111" i="14"/>
  <c r="H111" i="14"/>
  <c r="E111" i="14"/>
  <c r="M110" i="14"/>
  <c r="L110" i="14"/>
  <c r="H110" i="14"/>
  <c r="E110" i="14"/>
  <c r="M109" i="14"/>
  <c r="L109" i="14"/>
  <c r="H109" i="14"/>
  <c r="E109" i="14"/>
  <c r="M108" i="14"/>
  <c r="L108" i="14"/>
  <c r="H108" i="14"/>
  <c r="E108" i="14"/>
  <c r="M107" i="14"/>
  <c r="L107" i="14"/>
  <c r="H107" i="14"/>
  <c r="E107" i="14"/>
  <c r="M106" i="14"/>
  <c r="L106" i="14"/>
  <c r="H106" i="14"/>
  <c r="E106" i="14"/>
  <c r="M105" i="14"/>
  <c r="O105" i="14" s="1"/>
  <c r="H105" i="14"/>
  <c r="E105" i="14"/>
  <c r="M104" i="14"/>
  <c r="O104" i="14" s="1"/>
  <c r="H104" i="14"/>
  <c r="E104" i="14"/>
  <c r="M103" i="14"/>
  <c r="L103" i="14"/>
  <c r="H103" i="14"/>
  <c r="E103" i="14"/>
  <c r="M102" i="14"/>
  <c r="L102" i="14"/>
  <c r="H102" i="14"/>
  <c r="E102" i="14"/>
  <c r="M101" i="14"/>
  <c r="L101" i="14"/>
  <c r="H101" i="14"/>
  <c r="E101" i="14"/>
  <c r="M100" i="14"/>
  <c r="L100" i="14"/>
  <c r="H100" i="14"/>
  <c r="E100" i="14"/>
  <c r="M99" i="14"/>
  <c r="O99" i="14" s="1"/>
  <c r="H99" i="14"/>
  <c r="E99" i="14"/>
  <c r="M98" i="14"/>
  <c r="L98" i="14"/>
  <c r="H98" i="14"/>
  <c r="E98" i="14"/>
  <c r="M97" i="14"/>
  <c r="L97" i="14"/>
  <c r="H97" i="14"/>
  <c r="E97" i="14"/>
  <c r="M96" i="14"/>
  <c r="L96" i="14"/>
  <c r="H96" i="14"/>
  <c r="E96" i="14"/>
  <c r="M95" i="14"/>
  <c r="L95" i="14"/>
  <c r="H95" i="14"/>
  <c r="E95" i="14"/>
  <c r="M94" i="14"/>
  <c r="L94" i="14"/>
  <c r="E94" i="14"/>
  <c r="M93" i="14"/>
  <c r="L93" i="14"/>
  <c r="H93" i="14"/>
  <c r="E93" i="14"/>
  <c r="M92" i="14"/>
  <c r="L92" i="14"/>
  <c r="H92" i="14"/>
  <c r="E92" i="14"/>
  <c r="M91" i="14"/>
  <c r="L91" i="14"/>
  <c r="H91" i="14"/>
  <c r="E91" i="14"/>
  <c r="M90" i="14"/>
  <c r="O90" i="14" s="1"/>
  <c r="H90" i="14"/>
  <c r="E90" i="14"/>
  <c r="M89" i="14"/>
  <c r="O89" i="14" s="1"/>
  <c r="H89" i="14"/>
  <c r="E89" i="14"/>
  <c r="M88" i="14"/>
  <c r="L88" i="14"/>
  <c r="H88" i="14"/>
  <c r="E88" i="14"/>
  <c r="M87" i="14"/>
  <c r="L87" i="14"/>
  <c r="H87" i="14"/>
  <c r="E87" i="14"/>
  <c r="M86" i="14"/>
  <c r="L86" i="14"/>
  <c r="H86" i="14"/>
  <c r="E86" i="14"/>
  <c r="M85" i="14"/>
  <c r="L85" i="14"/>
  <c r="H85" i="14"/>
  <c r="E85" i="14"/>
  <c r="M84" i="14"/>
  <c r="L84" i="14"/>
  <c r="H84" i="14"/>
  <c r="E84" i="14"/>
  <c r="M83" i="14"/>
  <c r="L83" i="14"/>
  <c r="H83" i="14"/>
  <c r="E83" i="14"/>
  <c r="M82" i="14"/>
  <c r="L82" i="14"/>
  <c r="H82" i="14"/>
  <c r="E82" i="14"/>
  <c r="M81" i="14"/>
  <c r="L81" i="14"/>
  <c r="H81" i="14"/>
  <c r="E81" i="14"/>
  <c r="M80" i="14"/>
  <c r="L80" i="14"/>
  <c r="H80" i="14"/>
  <c r="E80" i="14"/>
  <c r="M79" i="14"/>
  <c r="L79" i="14"/>
  <c r="H79" i="14"/>
  <c r="E79" i="14"/>
  <c r="M78" i="14"/>
  <c r="L78" i="14"/>
  <c r="H78" i="14"/>
  <c r="E78" i="14"/>
  <c r="M77" i="14"/>
  <c r="L77" i="14"/>
  <c r="H77" i="14"/>
  <c r="E77" i="14"/>
  <c r="M76" i="14"/>
  <c r="L76" i="14"/>
  <c r="H76" i="14"/>
  <c r="E76" i="14"/>
  <c r="M75" i="14"/>
  <c r="L75" i="14"/>
  <c r="H75" i="14"/>
  <c r="E75" i="14"/>
  <c r="M74" i="14"/>
  <c r="L74" i="14"/>
  <c r="H74" i="14"/>
  <c r="E74" i="14"/>
  <c r="M73" i="14"/>
  <c r="L73" i="14"/>
  <c r="H73" i="14"/>
  <c r="E73" i="14"/>
  <c r="M72" i="14"/>
  <c r="L72" i="14"/>
  <c r="H72" i="14"/>
  <c r="E72" i="14"/>
  <c r="M71" i="14"/>
  <c r="L71" i="14"/>
  <c r="H71" i="14"/>
  <c r="E71" i="14"/>
  <c r="M70" i="14"/>
  <c r="L70" i="14"/>
  <c r="H70" i="14"/>
  <c r="E70" i="14"/>
  <c r="M69" i="14"/>
  <c r="L69" i="14"/>
  <c r="H69" i="14"/>
  <c r="E69" i="14"/>
  <c r="M68" i="14"/>
  <c r="L68" i="14"/>
  <c r="H68" i="14"/>
  <c r="E68" i="14"/>
  <c r="M67" i="14"/>
  <c r="L67" i="14"/>
  <c r="H67" i="14"/>
  <c r="E67" i="14"/>
  <c r="M66" i="14"/>
  <c r="L66" i="14"/>
  <c r="H66" i="14"/>
  <c r="E66" i="14"/>
  <c r="M65" i="14"/>
  <c r="L65" i="14"/>
  <c r="H65" i="14"/>
  <c r="E65" i="14"/>
  <c r="M64" i="14"/>
  <c r="L64" i="14"/>
  <c r="H64" i="14"/>
  <c r="E64" i="14"/>
  <c r="M63" i="14"/>
  <c r="L63" i="14"/>
  <c r="H63" i="14"/>
  <c r="E63" i="14"/>
  <c r="M62" i="14"/>
  <c r="L62" i="14"/>
  <c r="H62" i="14"/>
  <c r="E62" i="14"/>
  <c r="M61" i="14"/>
  <c r="L61" i="14"/>
  <c r="H61" i="14"/>
  <c r="E61" i="14"/>
  <c r="M60" i="14"/>
  <c r="L60" i="14"/>
  <c r="H60" i="14"/>
  <c r="E60" i="14"/>
  <c r="M59" i="14"/>
  <c r="L59" i="14"/>
  <c r="H59" i="14"/>
  <c r="E59" i="14"/>
  <c r="M58" i="14"/>
  <c r="L58" i="14"/>
  <c r="H58" i="14"/>
  <c r="E58" i="14"/>
  <c r="M57" i="14"/>
  <c r="L57" i="14"/>
  <c r="H57" i="14"/>
  <c r="E57" i="14"/>
  <c r="M56" i="14"/>
  <c r="L56" i="14"/>
  <c r="H56" i="14"/>
  <c r="E56" i="14"/>
  <c r="M55" i="14"/>
  <c r="L55" i="14"/>
  <c r="H55" i="14"/>
  <c r="E55" i="14"/>
  <c r="M54" i="14"/>
  <c r="L54" i="14"/>
  <c r="H54" i="14"/>
  <c r="E54" i="14"/>
  <c r="M53" i="14"/>
  <c r="L53" i="14"/>
  <c r="H53" i="14"/>
  <c r="E53" i="14"/>
  <c r="M52" i="14"/>
  <c r="L52" i="14"/>
  <c r="H52" i="14"/>
  <c r="E52" i="14"/>
  <c r="M51" i="14"/>
  <c r="L51" i="14"/>
  <c r="H51" i="14"/>
  <c r="E51" i="14"/>
  <c r="M50" i="14"/>
  <c r="L50" i="14"/>
  <c r="H50" i="14"/>
  <c r="E50" i="14"/>
  <c r="M49" i="14"/>
  <c r="L49" i="14"/>
  <c r="H49" i="14"/>
  <c r="E49" i="14"/>
  <c r="M48" i="14"/>
  <c r="L48" i="14"/>
  <c r="H48" i="14"/>
  <c r="E48" i="14"/>
  <c r="M47" i="14"/>
  <c r="L47" i="14"/>
  <c r="H47" i="14"/>
  <c r="E47" i="14"/>
  <c r="M46" i="14"/>
  <c r="L46" i="14"/>
  <c r="H46" i="14"/>
  <c r="E46" i="14"/>
  <c r="M45" i="14"/>
  <c r="L45" i="14"/>
  <c r="H45" i="14"/>
  <c r="E45" i="14"/>
  <c r="M44" i="14"/>
  <c r="L44" i="14"/>
  <c r="H44" i="14"/>
  <c r="E44" i="14"/>
  <c r="M43" i="14"/>
  <c r="L43" i="14"/>
  <c r="H43" i="14"/>
  <c r="E43" i="14"/>
  <c r="M42" i="14"/>
  <c r="L42" i="14"/>
  <c r="H42" i="14"/>
  <c r="E42" i="14"/>
  <c r="M34" i="14"/>
  <c r="M27" i="14"/>
  <c r="M24" i="14"/>
  <c r="M20" i="14"/>
  <c r="M17" i="14"/>
  <c r="M217" i="13"/>
  <c r="O217" i="13" s="1"/>
  <c r="H217" i="13"/>
  <c r="E217" i="13"/>
  <c r="M216" i="13"/>
  <c r="O216" i="13" s="1"/>
  <c r="H216" i="13"/>
  <c r="E216" i="13"/>
  <c r="M215" i="13"/>
  <c r="O215" i="13" s="1"/>
  <c r="H215" i="13"/>
  <c r="E215" i="13"/>
  <c r="M214" i="13"/>
  <c r="O214" i="13" s="1"/>
  <c r="H214" i="13"/>
  <c r="E214" i="13"/>
  <c r="M213" i="13"/>
  <c r="O213" i="13" s="1"/>
  <c r="H213" i="13"/>
  <c r="E213" i="13"/>
  <c r="M212" i="13"/>
  <c r="O212" i="13" s="1"/>
  <c r="H212" i="13"/>
  <c r="E212" i="13"/>
  <c r="M211" i="13"/>
  <c r="O211" i="13" s="1"/>
  <c r="H211" i="13"/>
  <c r="E211" i="13"/>
  <c r="M210" i="13"/>
  <c r="O210" i="13" s="1"/>
  <c r="H210" i="13"/>
  <c r="E210" i="13"/>
  <c r="M209" i="13"/>
  <c r="O209" i="13" s="1"/>
  <c r="H209" i="13"/>
  <c r="E209" i="13"/>
  <c r="M208" i="13"/>
  <c r="O208" i="13" s="1"/>
  <c r="H208" i="13"/>
  <c r="E208" i="13"/>
  <c r="M207" i="13"/>
  <c r="O207" i="13" s="1"/>
  <c r="H207" i="13"/>
  <c r="E207" i="13"/>
  <c r="M206" i="13"/>
  <c r="O206" i="13" s="1"/>
  <c r="H206" i="13"/>
  <c r="E206" i="13"/>
  <c r="M205" i="13"/>
  <c r="O205" i="13" s="1"/>
  <c r="H205" i="13"/>
  <c r="E205" i="13"/>
  <c r="M204" i="13"/>
  <c r="O204" i="13" s="1"/>
  <c r="H204" i="13"/>
  <c r="E204" i="13"/>
  <c r="M203" i="13"/>
  <c r="O203" i="13" s="1"/>
  <c r="H203" i="13"/>
  <c r="E203" i="13"/>
  <c r="M202" i="13"/>
  <c r="O202" i="13" s="1"/>
  <c r="H202" i="13"/>
  <c r="E202" i="13"/>
  <c r="M201" i="13"/>
  <c r="O201" i="13" s="1"/>
  <c r="H201" i="13"/>
  <c r="E201" i="13"/>
  <c r="M200" i="13"/>
  <c r="O200" i="13" s="1"/>
  <c r="H200" i="13"/>
  <c r="E200" i="13"/>
  <c r="M199" i="13"/>
  <c r="O199" i="13" s="1"/>
  <c r="H199" i="13"/>
  <c r="E199" i="13"/>
  <c r="M198" i="13"/>
  <c r="O198" i="13" s="1"/>
  <c r="H198" i="13"/>
  <c r="E198" i="13"/>
  <c r="M197" i="13"/>
  <c r="O197" i="13" s="1"/>
  <c r="H197" i="13"/>
  <c r="E197" i="13"/>
  <c r="M196" i="13"/>
  <c r="O196" i="13" s="1"/>
  <c r="H196" i="13"/>
  <c r="E196" i="13"/>
  <c r="M195" i="13"/>
  <c r="O195" i="13" s="1"/>
  <c r="H195" i="13"/>
  <c r="E195" i="13"/>
  <c r="M194" i="13"/>
  <c r="L194" i="13"/>
  <c r="H194" i="13"/>
  <c r="E194" i="13"/>
  <c r="M193" i="13"/>
  <c r="L193" i="13"/>
  <c r="H193" i="13"/>
  <c r="E193" i="13"/>
  <c r="M192" i="13"/>
  <c r="L192" i="13"/>
  <c r="H192" i="13"/>
  <c r="E192" i="13"/>
  <c r="M191" i="13"/>
  <c r="L191" i="13"/>
  <c r="H191" i="13"/>
  <c r="E191" i="13"/>
  <c r="M190" i="13"/>
  <c r="L190" i="13"/>
  <c r="H190" i="13"/>
  <c r="E190" i="13"/>
  <c r="M189" i="13"/>
  <c r="L189" i="13"/>
  <c r="H189" i="13"/>
  <c r="E189" i="13"/>
  <c r="M188" i="13"/>
  <c r="L188" i="13"/>
  <c r="H188" i="13"/>
  <c r="E188" i="13"/>
  <c r="M187" i="13"/>
  <c r="L187" i="13"/>
  <c r="H187" i="13"/>
  <c r="E187" i="13"/>
  <c r="M186" i="13"/>
  <c r="L186" i="13"/>
  <c r="H186" i="13"/>
  <c r="E186" i="13"/>
  <c r="M185" i="13"/>
  <c r="L185" i="13"/>
  <c r="H185" i="13"/>
  <c r="E185" i="13"/>
  <c r="M184" i="13"/>
  <c r="L184" i="13"/>
  <c r="H184" i="13"/>
  <c r="E184" i="13"/>
  <c r="M183" i="13"/>
  <c r="L183" i="13"/>
  <c r="H183" i="13"/>
  <c r="E183" i="13"/>
  <c r="M182" i="13"/>
  <c r="L182" i="13"/>
  <c r="H182" i="13"/>
  <c r="E182" i="13"/>
  <c r="M181" i="13"/>
  <c r="L181" i="13"/>
  <c r="H181" i="13"/>
  <c r="E181" i="13"/>
  <c r="M180" i="13"/>
  <c r="L180" i="13"/>
  <c r="H180" i="13"/>
  <c r="E180" i="13"/>
  <c r="M179" i="13"/>
  <c r="L179" i="13"/>
  <c r="H179" i="13"/>
  <c r="E179" i="13"/>
  <c r="M178" i="13"/>
  <c r="L178" i="13"/>
  <c r="H178" i="13"/>
  <c r="E178" i="13"/>
  <c r="M177" i="13"/>
  <c r="L177" i="13"/>
  <c r="H177" i="13"/>
  <c r="E177" i="13"/>
  <c r="M176" i="13"/>
  <c r="L176" i="13"/>
  <c r="H176" i="13"/>
  <c r="E176" i="13"/>
  <c r="M175" i="13"/>
  <c r="L175" i="13"/>
  <c r="H175" i="13"/>
  <c r="E175" i="13"/>
  <c r="M174" i="13"/>
  <c r="L174" i="13"/>
  <c r="H174" i="13"/>
  <c r="E174" i="13"/>
  <c r="M173" i="13"/>
  <c r="L173" i="13"/>
  <c r="H173" i="13"/>
  <c r="E173" i="13"/>
  <c r="M172" i="13"/>
  <c r="L172" i="13"/>
  <c r="H172" i="13"/>
  <c r="E172" i="13"/>
  <c r="M171" i="13"/>
  <c r="L171" i="13"/>
  <c r="H171" i="13"/>
  <c r="E171" i="13"/>
  <c r="M170" i="13"/>
  <c r="L170" i="13"/>
  <c r="H170" i="13"/>
  <c r="E170" i="13"/>
  <c r="M169" i="13"/>
  <c r="L169" i="13"/>
  <c r="H169" i="13"/>
  <c r="E169" i="13"/>
  <c r="M168" i="13"/>
  <c r="L168" i="13"/>
  <c r="H168" i="13"/>
  <c r="E168" i="13"/>
  <c r="M167" i="13"/>
  <c r="L167" i="13"/>
  <c r="H167" i="13"/>
  <c r="E167" i="13"/>
  <c r="M166" i="13"/>
  <c r="L166" i="13"/>
  <c r="H166" i="13"/>
  <c r="E166" i="13"/>
  <c r="M165" i="13"/>
  <c r="L165" i="13"/>
  <c r="H165" i="13"/>
  <c r="E165" i="13"/>
  <c r="M164" i="13"/>
  <c r="L164" i="13"/>
  <c r="H164" i="13"/>
  <c r="E164" i="13"/>
  <c r="M163" i="13"/>
  <c r="L163" i="13"/>
  <c r="H163" i="13"/>
  <c r="E163" i="13"/>
  <c r="M162" i="13"/>
  <c r="L162" i="13"/>
  <c r="H162" i="13"/>
  <c r="E162" i="13"/>
  <c r="M161" i="13"/>
  <c r="L161" i="13"/>
  <c r="H161" i="13"/>
  <c r="E161" i="13"/>
  <c r="M160" i="13"/>
  <c r="L160" i="13"/>
  <c r="H160" i="13"/>
  <c r="E160" i="13"/>
  <c r="M159" i="13"/>
  <c r="L159" i="13"/>
  <c r="H159" i="13"/>
  <c r="E159" i="13"/>
  <c r="L158" i="13"/>
  <c r="O158" i="13" s="1"/>
  <c r="H158" i="13"/>
  <c r="E158" i="13"/>
  <c r="M157" i="13"/>
  <c r="L157" i="13"/>
  <c r="H157" i="13"/>
  <c r="E157" i="13"/>
  <c r="M156" i="13"/>
  <c r="L156" i="13"/>
  <c r="H156" i="13"/>
  <c r="E156" i="13"/>
  <c r="M155" i="13"/>
  <c r="L155" i="13"/>
  <c r="H155" i="13"/>
  <c r="E155" i="13"/>
  <c r="M154" i="13"/>
  <c r="L154" i="13"/>
  <c r="H154" i="13"/>
  <c r="E154" i="13"/>
  <c r="M153" i="13"/>
  <c r="L153" i="13"/>
  <c r="H153" i="13"/>
  <c r="E153" i="13"/>
  <c r="M152" i="13"/>
  <c r="L152" i="13"/>
  <c r="H152" i="13"/>
  <c r="E152" i="13"/>
  <c r="M151" i="13"/>
  <c r="L151" i="13"/>
  <c r="H151" i="13"/>
  <c r="E151" i="13"/>
  <c r="M150" i="13"/>
  <c r="L150" i="13"/>
  <c r="H150" i="13"/>
  <c r="E150" i="13"/>
  <c r="M149" i="13"/>
  <c r="L149" i="13"/>
  <c r="H149" i="13"/>
  <c r="E149" i="13"/>
  <c r="M148" i="13"/>
  <c r="L148" i="13"/>
  <c r="H148" i="13"/>
  <c r="E148" i="13"/>
  <c r="M147" i="13"/>
  <c r="L147" i="13"/>
  <c r="H147" i="13"/>
  <c r="E147" i="13"/>
  <c r="M146" i="13"/>
  <c r="L146" i="13"/>
  <c r="H146" i="13"/>
  <c r="E146" i="13"/>
  <c r="M145" i="13"/>
  <c r="O145" i="13" s="1"/>
  <c r="H145" i="13"/>
  <c r="E145" i="13"/>
  <c r="M144" i="13"/>
  <c r="L144" i="13"/>
  <c r="H144" i="13"/>
  <c r="E144" i="13"/>
  <c r="M143" i="13"/>
  <c r="L143" i="13"/>
  <c r="H143" i="13"/>
  <c r="E143" i="13"/>
  <c r="M142" i="13"/>
  <c r="L142" i="13"/>
  <c r="H142" i="13"/>
  <c r="E142" i="13"/>
  <c r="M141" i="13"/>
  <c r="O141" i="13" s="1"/>
  <c r="H141" i="13"/>
  <c r="E141" i="13"/>
  <c r="M140" i="13"/>
  <c r="L140" i="13"/>
  <c r="H140" i="13"/>
  <c r="E140" i="13"/>
  <c r="M139" i="13"/>
  <c r="L139" i="13"/>
  <c r="H139" i="13"/>
  <c r="E139" i="13"/>
  <c r="M138" i="13"/>
  <c r="L138" i="13"/>
  <c r="H138" i="13"/>
  <c r="E138" i="13"/>
  <c r="M137" i="13"/>
  <c r="O137" i="13" s="1"/>
  <c r="H137" i="13"/>
  <c r="E137" i="13"/>
  <c r="M136" i="13"/>
  <c r="L136" i="13"/>
  <c r="H136" i="13"/>
  <c r="E136" i="13"/>
  <c r="M135" i="13"/>
  <c r="O135" i="13" s="1"/>
  <c r="H135" i="13"/>
  <c r="E135" i="13"/>
  <c r="M134" i="13"/>
  <c r="O134" i="13" s="1"/>
  <c r="H134" i="13"/>
  <c r="E134" i="13"/>
  <c r="M133" i="13"/>
  <c r="L133" i="13"/>
  <c r="H133" i="13"/>
  <c r="E133" i="13"/>
  <c r="M132" i="13"/>
  <c r="L132" i="13"/>
  <c r="H132" i="13"/>
  <c r="E132" i="13"/>
  <c r="M131" i="13"/>
  <c r="L131" i="13"/>
  <c r="H131" i="13"/>
  <c r="E131" i="13"/>
  <c r="M130" i="13"/>
  <c r="L130" i="13"/>
  <c r="H130" i="13"/>
  <c r="E130" i="13"/>
  <c r="M129" i="13"/>
  <c r="L129" i="13"/>
  <c r="H129" i="13"/>
  <c r="E129" i="13"/>
  <c r="M128" i="13"/>
  <c r="L128" i="13"/>
  <c r="H128" i="13"/>
  <c r="E128" i="13"/>
  <c r="M127" i="13"/>
  <c r="L127" i="13"/>
  <c r="H127" i="13"/>
  <c r="E127" i="13"/>
  <c r="M126" i="13"/>
  <c r="L126" i="13"/>
  <c r="H126" i="13"/>
  <c r="E126" i="13"/>
  <c r="M125" i="13"/>
  <c r="L125" i="13"/>
  <c r="H125" i="13"/>
  <c r="E125" i="13"/>
  <c r="M124" i="13"/>
  <c r="O124" i="13" s="1"/>
  <c r="H124" i="13"/>
  <c r="E124" i="13"/>
  <c r="M123" i="13"/>
  <c r="O123" i="13" s="1"/>
  <c r="H123" i="13"/>
  <c r="E123" i="13"/>
  <c r="M122" i="13"/>
  <c r="L122" i="13"/>
  <c r="H122" i="13"/>
  <c r="E122" i="13"/>
  <c r="M121" i="13"/>
  <c r="L121" i="13"/>
  <c r="H121" i="13"/>
  <c r="E121" i="13"/>
  <c r="M120" i="13"/>
  <c r="L120" i="13"/>
  <c r="H120" i="13"/>
  <c r="E120" i="13"/>
  <c r="M119" i="13"/>
  <c r="L119" i="13"/>
  <c r="H119" i="13"/>
  <c r="E119" i="13"/>
  <c r="M118" i="13"/>
  <c r="O118" i="13" s="1"/>
  <c r="H118" i="13"/>
  <c r="E118" i="13"/>
  <c r="M117" i="13"/>
  <c r="L117" i="13"/>
  <c r="H117" i="13"/>
  <c r="E117" i="13"/>
  <c r="M116" i="13"/>
  <c r="L116" i="13"/>
  <c r="H116" i="13"/>
  <c r="E116" i="13"/>
  <c r="M115" i="13"/>
  <c r="L115" i="13"/>
  <c r="H115" i="13"/>
  <c r="E115" i="13"/>
  <c r="M114" i="13"/>
  <c r="L114" i="13"/>
  <c r="H114" i="13"/>
  <c r="E114" i="13"/>
  <c r="M113" i="13"/>
  <c r="L113" i="13"/>
  <c r="E113" i="13"/>
  <c r="M112" i="13"/>
  <c r="L112" i="13"/>
  <c r="H112" i="13"/>
  <c r="E112" i="13"/>
  <c r="M111" i="13"/>
  <c r="L111" i="13"/>
  <c r="H111" i="13"/>
  <c r="E111" i="13"/>
  <c r="M110" i="13"/>
  <c r="L110" i="13"/>
  <c r="H110" i="13"/>
  <c r="E110" i="13"/>
  <c r="M109" i="13"/>
  <c r="O109" i="13" s="1"/>
  <c r="H109" i="13"/>
  <c r="E109" i="13"/>
  <c r="M108" i="13"/>
  <c r="O108" i="13" s="1"/>
  <c r="H108" i="13"/>
  <c r="E108" i="13"/>
  <c r="M107" i="13"/>
  <c r="L107" i="13"/>
  <c r="H107" i="13"/>
  <c r="E107" i="13"/>
  <c r="M106" i="13"/>
  <c r="L106" i="13"/>
  <c r="H106" i="13"/>
  <c r="E106" i="13"/>
  <c r="M105" i="13"/>
  <c r="L105" i="13"/>
  <c r="H105" i="13"/>
  <c r="E105" i="13"/>
  <c r="M104" i="13"/>
  <c r="L104" i="13"/>
  <c r="H104" i="13"/>
  <c r="E104" i="13"/>
  <c r="M103" i="13"/>
  <c r="L103" i="13"/>
  <c r="H103" i="13"/>
  <c r="E103" i="13"/>
  <c r="M102" i="13"/>
  <c r="L102" i="13"/>
  <c r="H102" i="13"/>
  <c r="E102" i="13"/>
  <c r="M101" i="13"/>
  <c r="L101" i="13"/>
  <c r="H101" i="13"/>
  <c r="E101" i="13"/>
  <c r="M100" i="13"/>
  <c r="L100" i="13"/>
  <c r="H100" i="13"/>
  <c r="E100" i="13"/>
  <c r="M99" i="13"/>
  <c r="L99" i="13"/>
  <c r="H99" i="13"/>
  <c r="E99" i="13"/>
  <c r="M98" i="13"/>
  <c r="L98" i="13"/>
  <c r="H98" i="13"/>
  <c r="E98" i="13"/>
  <c r="M97" i="13"/>
  <c r="L97" i="13"/>
  <c r="H97" i="13"/>
  <c r="E97" i="13"/>
  <c r="M96" i="13"/>
  <c r="L96" i="13"/>
  <c r="H96" i="13"/>
  <c r="E96" i="13"/>
  <c r="M95" i="13"/>
  <c r="L95" i="13"/>
  <c r="H95" i="13"/>
  <c r="E95" i="13"/>
  <c r="M94" i="13"/>
  <c r="L94" i="13"/>
  <c r="H94" i="13"/>
  <c r="E94" i="13"/>
  <c r="M93" i="13"/>
  <c r="L93" i="13"/>
  <c r="H93" i="13"/>
  <c r="E93" i="13"/>
  <c r="M92" i="13"/>
  <c r="L92" i="13"/>
  <c r="H92" i="13"/>
  <c r="E92" i="13"/>
  <c r="M91" i="13"/>
  <c r="L91" i="13"/>
  <c r="H91" i="13"/>
  <c r="E91" i="13"/>
  <c r="M90" i="13"/>
  <c r="L90" i="13"/>
  <c r="H90" i="13"/>
  <c r="E90" i="13"/>
  <c r="M89" i="13"/>
  <c r="L89" i="13"/>
  <c r="H89" i="13"/>
  <c r="E89" i="13"/>
  <c r="M88" i="13"/>
  <c r="L88" i="13"/>
  <c r="H88" i="13"/>
  <c r="E88" i="13"/>
  <c r="M87" i="13"/>
  <c r="L87" i="13"/>
  <c r="H87" i="13"/>
  <c r="E87" i="13"/>
  <c r="M86" i="13"/>
  <c r="L86" i="13"/>
  <c r="H86" i="13"/>
  <c r="E86" i="13"/>
  <c r="M85" i="13"/>
  <c r="L85" i="13"/>
  <c r="H85" i="13"/>
  <c r="E85" i="13"/>
  <c r="M84" i="13"/>
  <c r="L84" i="13"/>
  <c r="H84" i="13"/>
  <c r="E84" i="13"/>
  <c r="M83" i="13"/>
  <c r="L83" i="13"/>
  <c r="H83" i="13"/>
  <c r="E83" i="13"/>
  <c r="M82" i="13"/>
  <c r="L82" i="13"/>
  <c r="H82" i="13"/>
  <c r="E82" i="13"/>
  <c r="M81" i="13"/>
  <c r="L81" i="13"/>
  <c r="H81" i="13"/>
  <c r="E81" i="13"/>
  <c r="M80" i="13"/>
  <c r="L80" i="13"/>
  <c r="H80" i="13"/>
  <c r="E80" i="13"/>
  <c r="M79" i="13"/>
  <c r="L79" i="13"/>
  <c r="H79" i="13"/>
  <c r="E79" i="13"/>
  <c r="M78" i="13"/>
  <c r="L78" i="13"/>
  <c r="H78" i="13"/>
  <c r="E78" i="13"/>
  <c r="M77" i="13"/>
  <c r="L77" i="13"/>
  <c r="H77" i="13"/>
  <c r="E77" i="13"/>
  <c r="M76" i="13"/>
  <c r="L76" i="13"/>
  <c r="H76" i="13"/>
  <c r="E76" i="13"/>
  <c r="M75" i="13"/>
  <c r="L75" i="13"/>
  <c r="H75" i="13"/>
  <c r="E75" i="13"/>
  <c r="M74" i="13"/>
  <c r="L74" i="13"/>
  <c r="H74" i="13"/>
  <c r="E74" i="13"/>
  <c r="M73" i="13"/>
  <c r="L73" i="13"/>
  <c r="H73" i="13"/>
  <c r="E73" i="13"/>
  <c r="M72" i="13"/>
  <c r="L72" i="13"/>
  <c r="H72" i="13"/>
  <c r="E72" i="13"/>
  <c r="M71" i="13"/>
  <c r="L71" i="13"/>
  <c r="H71" i="13"/>
  <c r="E71" i="13"/>
  <c r="M70" i="13"/>
  <c r="L70" i="13"/>
  <c r="H70" i="13"/>
  <c r="E70" i="13"/>
  <c r="M69" i="13"/>
  <c r="L69" i="13"/>
  <c r="H69" i="13"/>
  <c r="E69" i="13"/>
  <c r="M68" i="13"/>
  <c r="L68" i="13"/>
  <c r="H68" i="13"/>
  <c r="E68" i="13"/>
  <c r="M67" i="13"/>
  <c r="L67" i="13"/>
  <c r="H67" i="13"/>
  <c r="E67" i="13"/>
  <c r="M66" i="13"/>
  <c r="L66" i="13"/>
  <c r="H66" i="13"/>
  <c r="E66" i="13"/>
  <c r="M65" i="13"/>
  <c r="L65" i="13"/>
  <c r="H65" i="13"/>
  <c r="E65" i="13"/>
  <c r="M64" i="13"/>
  <c r="L64" i="13"/>
  <c r="H64" i="13"/>
  <c r="E64" i="13"/>
  <c r="M63" i="13"/>
  <c r="L63" i="13"/>
  <c r="H63" i="13"/>
  <c r="E63" i="13"/>
  <c r="M62" i="13"/>
  <c r="L62" i="13"/>
  <c r="H62" i="13"/>
  <c r="E62" i="13"/>
  <c r="M61" i="13"/>
  <c r="L61" i="13"/>
  <c r="H61" i="13"/>
  <c r="E61" i="13"/>
  <c r="M60" i="13"/>
  <c r="L60" i="13"/>
  <c r="H60" i="13"/>
  <c r="E60" i="13"/>
  <c r="M56" i="13"/>
  <c r="M53" i="13"/>
  <c r="L53" i="13"/>
  <c r="M38" i="13"/>
  <c r="M3" i="13"/>
  <c r="M166" i="12"/>
  <c r="O166" i="12" s="1"/>
  <c r="H166" i="12"/>
  <c r="E166" i="12"/>
  <c r="M165" i="12"/>
  <c r="O165" i="12" s="1"/>
  <c r="H165" i="12"/>
  <c r="E165" i="12"/>
  <c r="O164" i="12"/>
  <c r="M164" i="12"/>
  <c r="H164" i="12"/>
  <c r="E164" i="12"/>
  <c r="M163" i="12"/>
  <c r="O163" i="12" s="1"/>
  <c r="H163" i="12"/>
  <c r="E163" i="12"/>
  <c r="O162" i="12"/>
  <c r="M162" i="12"/>
  <c r="H162" i="12"/>
  <c r="E162" i="12"/>
  <c r="M161" i="12"/>
  <c r="O161" i="12" s="1"/>
  <c r="H161" i="12"/>
  <c r="E161" i="12"/>
  <c r="O160" i="12"/>
  <c r="M160" i="12"/>
  <c r="H160" i="12"/>
  <c r="E160" i="12"/>
  <c r="M159" i="12"/>
  <c r="O159" i="12" s="1"/>
  <c r="H159" i="12"/>
  <c r="E159" i="12"/>
  <c r="O158" i="12"/>
  <c r="M158" i="12"/>
  <c r="H158" i="12"/>
  <c r="E158" i="12"/>
  <c r="M157" i="12"/>
  <c r="O157" i="12" s="1"/>
  <c r="H157" i="12"/>
  <c r="E157" i="12"/>
  <c r="O156" i="12"/>
  <c r="M156" i="12"/>
  <c r="H156" i="12"/>
  <c r="E156" i="12"/>
  <c r="M155" i="12"/>
  <c r="O155" i="12" s="1"/>
  <c r="H155" i="12"/>
  <c r="E155" i="12"/>
  <c r="M154" i="12"/>
  <c r="O154" i="12" s="1"/>
  <c r="H154" i="12"/>
  <c r="E154" i="12"/>
  <c r="M153" i="12"/>
  <c r="O153" i="12" s="1"/>
  <c r="H153" i="12"/>
  <c r="E153" i="12"/>
  <c r="O152" i="12"/>
  <c r="M152" i="12"/>
  <c r="H152" i="12"/>
  <c r="E152" i="12"/>
  <c r="M151" i="12"/>
  <c r="O151" i="12" s="1"/>
  <c r="H151" i="12"/>
  <c r="E151" i="12"/>
  <c r="O150" i="12"/>
  <c r="M150" i="12"/>
  <c r="H150" i="12"/>
  <c r="E150" i="12"/>
  <c r="M149" i="12"/>
  <c r="O149" i="12" s="1"/>
  <c r="H149" i="12"/>
  <c r="E149" i="12"/>
  <c r="O148" i="12"/>
  <c r="M148" i="12"/>
  <c r="H148" i="12"/>
  <c r="E148" i="12"/>
  <c r="M147" i="12"/>
  <c r="O147" i="12" s="1"/>
  <c r="H147" i="12"/>
  <c r="E147" i="12"/>
  <c r="O146" i="12"/>
  <c r="M146" i="12"/>
  <c r="H146" i="12"/>
  <c r="E146" i="12"/>
  <c r="M145" i="12"/>
  <c r="O145" i="12" s="1"/>
  <c r="H145" i="12"/>
  <c r="E145" i="12"/>
  <c r="O144" i="12"/>
  <c r="M144" i="12"/>
  <c r="H144" i="12"/>
  <c r="E144" i="12"/>
  <c r="M143" i="12"/>
  <c r="L143" i="12"/>
  <c r="O143" i="12" s="1"/>
  <c r="H143" i="12"/>
  <c r="E143" i="12"/>
  <c r="O142" i="12"/>
  <c r="M142" i="12"/>
  <c r="L142" i="12"/>
  <c r="H142" i="12"/>
  <c r="E142" i="12"/>
  <c r="M141" i="12"/>
  <c r="L141" i="12"/>
  <c r="O141" i="12" s="1"/>
  <c r="H141" i="12"/>
  <c r="E141" i="12"/>
  <c r="M140" i="12"/>
  <c r="L140" i="12"/>
  <c r="O140" i="12" s="1"/>
  <c r="H140" i="12"/>
  <c r="E140" i="12"/>
  <c r="M139" i="12"/>
  <c r="O139" i="12" s="1"/>
  <c r="L139" i="12"/>
  <c r="H139" i="12"/>
  <c r="E139" i="12"/>
  <c r="M138" i="12"/>
  <c r="L138" i="12"/>
  <c r="O138" i="12" s="1"/>
  <c r="H138" i="12"/>
  <c r="E138" i="12"/>
  <c r="M137" i="12"/>
  <c r="L137" i="12"/>
  <c r="O137" i="12" s="1"/>
  <c r="H137" i="12"/>
  <c r="E137" i="12"/>
  <c r="O136" i="12"/>
  <c r="M136" i="12"/>
  <c r="L136" i="12"/>
  <c r="H136" i="12"/>
  <c r="E136" i="12"/>
  <c r="M135" i="12"/>
  <c r="L135" i="12"/>
  <c r="O135" i="12" s="1"/>
  <c r="H135" i="12"/>
  <c r="E135" i="12"/>
  <c r="M134" i="12"/>
  <c r="L134" i="12"/>
  <c r="O134" i="12" s="1"/>
  <c r="H134" i="12"/>
  <c r="E134" i="12"/>
  <c r="M133" i="12"/>
  <c r="L133" i="12"/>
  <c r="O133" i="12" s="1"/>
  <c r="H133" i="12"/>
  <c r="E133" i="12"/>
  <c r="M132" i="12"/>
  <c r="L132" i="12"/>
  <c r="O132" i="12" s="1"/>
  <c r="H132" i="12"/>
  <c r="E132" i="12"/>
  <c r="M131" i="12"/>
  <c r="L131" i="12"/>
  <c r="O131" i="12" s="1"/>
  <c r="H131" i="12"/>
  <c r="E131" i="12"/>
  <c r="M130" i="12"/>
  <c r="L130" i="12"/>
  <c r="O130" i="12" s="1"/>
  <c r="H130" i="12"/>
  <c r="E130" i="12"/>
  <c r="M129" i="12"/>
  <c r="O129" i="12" s="1"/>
  <c r="L129" i="12"/>
  <c r="H129" i="12"/>
  <c r="E129" i="12"/>
  <c r="O128" i="12"/>
  <c r="M128" i="12"/>
  <c r="L128" i="12"/>
  <c r="H128" i="12"/>
  <c r="E128" i="12"/>
  <c r="M127" i="12"/>
  <c r="L127" i="12"/>
  <c r="O127" i="12" s="1"/>
  <c r="H127" i="12"/>
  <c r="E127" i="12"/>
  <c r="O126" i="12"/>
  <c r="M126" i="12"/>
  <c r="L126" i="12"/>
  <c r="H126" i="12"/>
  <c r="E126" i="12"/>
  <c r="M125" i="12"/>
  <c r="L125" i="12"/>
  <c r="O125" i="12" s="1"/>
  <c r="H125" i="12"/>
  <c r="E125" i="12"/>
  <c r="M124" i="12"/>
  <c r="L124" i="12"/>
  <c r="O124" i="12" s="1"/>
  <c r="H124" i="12"/>
  <c r="E124" i="12"/>
  <c r="M123" i="12"/>
  <c r="O123" i="12" s="1"/>
  <c r="L123" i="12"/>
  <c r="H123" i="12"/>
  <c r="E123" i="12"/>
  <c r="M122" i="12"/>
  <c r="L122" i="12"/>
  <c r="O122" i="12" s="1"/>
  <c r="H122" i="12"/>
  <c r="E122" i="12"/>
  <c r="M121" i="12"/>
  <c r="L121" i="12"/>
  <c r="O121" i="12" s="1"/>
  <c r="H121" i="12"/>
  <c r="E121" i="12"/>
  <c r="O120" i="12"/>
  <c r="M120" i="12"/>
  <c r="L120" i="12"/>
  <c r="H120" i="12"/>
  <c r="E120" i="12"/>
  <c r="M119" i="12"/>
  <c r="O119" i="12" s="1"/>
  <c r="L119" i="12"/>
  <c r="H119" i="12"/>
  <c r="E119" i="12"/>
  <c r="O118" i="12"/>
  <c r="M118" i="12"/>
  <c r="L118" i="12"/>
  <c r="H118" i="12"/>
  <c r="E118" i="12"/>
  <c r="M117" i="12"/>
  <c r="O117" i="12" s="1"/>
  <c r="L117" i="12"/>
  <c r="H117" i="12"/>
  <c r="E117" i="12"/>
  <c r="M116" i="12"/>
  <c r="L116" i="12"/>
  <c r="O116" i="12" s="1"/>
  <c r="H116" i="12"/>
  <c r="E116" i="12"/>
  <c r="M115" i="12"/>
  <c r="L115" i="12"/>
  <c r="O115" i="12" s="1"/>
  <c r="H115" i="12"/>
  <c r="E115" i="12"/>
  <c r="M114" i="12"/>
  <c r="L114" i="12"/>
  <c r="O114" i="12" s="1"/>
  <c r="H114" i="12"/>
  <c r="E114" i="12"/>
  <c r="O113" i="12"/>
  <c r="M113" i="12"/>
  <c r="L113" i="12"/>
  <c r="H113" i="12"/>
  <c r="E113" i="12"/>
  <c r="O112" i="12"/>
  <c r="M112" i="12"/>
  <c r="L112" i="12"/>
  <c r="H112" i="12"/>
  <c r="E112" i="12"/>
  <c r="M111" i="12"/>
  <c r="L111" i="12"/>
  <c r="O111" i="12" s="1"/>
  <c r="H111" i="12"/>
  <c r="E111" i="12"/>
  <c r="O110" i="12"/>
  <c r="M110" i="12"/>
  <c r="L110" i="12"/>
  <c r="H110" i="12"/>
  <c r="E110" i="12"/>
  <c r="M109" i="12"/>
  <c r="L109" i="12"/>
  <c r="O109" i="12" s="1"/>
  <c r="H109" i="12"/>
  <c r="E109" i="12"/>
  <c r="M108" i="12"/>
  <c r="L108" i="12"/>
  <c r="O108" i="12" s="1"/>
  <c r="H108" i="12"/>
  <c r="E108" i="12"/>
  <c r="L107" i="12"/>
  <c r="O107" i="12" s="1"/>
  <c r="H107" i="12"/>
  <c r="E107" i="12"/>
  <c r="M106" i="12"/>
  <c r="L106" i="12"/>
  <c r="O106" i="12" s="1"/>
  <c r="H106" i="12"/>
  <c r="E106" i="12"/>
  <c r="M105" i="12"/>
  <c r="L105" i="12"/>
  <c r="O105" i="12" s="1"/>
  <c r="H105" i="12"/>
  <c r="E105" i="12"/>
  <c r="M104" i="12"/>
  <c r="L104" i="12"/>
  <c r="O104" i="12" s="1"/>
  <c r="H104" i="12"/>
  <c r="E104" i="12"/>
  <c r="M103" i="12"/>
  <c r="L103" i="12"/>
  <c r="O103" i="12" s="1"/>
  <c r="H103" i="12"/>
  <c r="E103" i="12"/>
  <c r="M102" i="12"/>
  <c r="O102" i="12" s="1"/>
  <c r="L102" i="12"/>
  <c r="H102" i="12"/>
  <c r="E102" i="12"/>
  <c r="M101" i="12"/>
  <c r="L101" i="12"/>
  <c r="O101" i="12" s="1"/>
  <c r="H101" i="12"/>
  <c r="E101" i="12"/>
  <c r="M100" i="12"/>
  <c r="L100" i="12"/>
  <c r="O100" i="12" s="1"/>
  <c r="H100" i="12"/>
  <c r="E100" i="12"/>
  <c r="O99" i="12"/>
  <c r="M99" i="12"/>
  <c r="L99" i="12"/>
  <c r="H99" i="12"/>
  <c r="E99" i="12"/>
  <c r="M98" i="12"/>
  <c r="O98" i="12" s="1"/>
  <c r="L98" i="12"/>
  <c r="H98" i="12"/>
  <c r="E98" i="12"/>
  <c r="M97" i="12"/>
  <c r="L97" i="12"/>
  <c r="O97" i="12" s="1"/>
  <c r="H97" i="12"/>
  <c r="E97" i="12"/>
  <c r="M96" i="12"/>
  <c r="L96" i="12"/>
  <c r="O96" i="12" s="1"/>
  <c r="H96" i="12"/>
  <c r="E96" i="12"/>
  <c r="M95" i="12"/>
  <c r="L95" i="12"/>
  <c r="O95" i="12" s="1"/>
  <c r="H95" i="12"/>
  <c r="E95" i="12"/>
  <c r="O94" i="12"/>
  <c r="M94" i="12"/>
  <c r="H94" i="12"/>
  <c r="E94" i="12"/>
  <c r="M93" i="12"/>
  <c r="O93" i="12" s="1"/>
  <c r="L93" i="12"/>
  <c r="H93" i="12"/>
  <c r="E93" i="12"/>
  <c r="M92" i="12"/>
  <c r="L92" i="12"/>
  <c r="O92" i="12" s="1"/>
  <c r="H92" i="12"/>
  <c r="E92" i="12"/>
  <c r="M91" i="12"/>
  <c r="L91" i="12"/>
  <c r="O91" i="12" s="1"/>
  <c r="H91" i="12"/>
  <c r="E91" i="12"/>
  <c r="M90" i="12"/>
  <c r="O90" i="12" s="1"/>
  <c r="H90" i="12"/>
  <c r="E90" i="12"/>
  <c r="O89" i="12"/>
  <c r="M89" i="12"/>
  <c r="L89" i="12"/>
  <c r="H89" i="12"/>
  <c r="E89" i="12"/>
  <c r="M88" i="12"/>
  <c r="O88" i="12" s="1"/>
  <c r="L88" i="12"/>
  <c r="H88" i="12"/>
  <c r="E88" i="12"/>
  <c r="M87" i="12"/>
  <c r="L87" i="12"/>
  <c r="O87" i="12" s="1"/>
  <c r="H87" i="12"/>
  <c r="E87" i="12"/>
  <c r="M86" i="12"/>
  <c r="O86" i="12" s="1"/>
  <c r="H86" i="12"/>
  <c r="E86" i="12"/>
  <c r="M85" i="12"/>
  <c r="L85" i="12"/>
  <c r="O85" i="12" s="1"/>
  <c r="H85" i="12"/>
  <c r="E85" i="12"/>
  <c r="O84" i="12"/>
  <c r="M84" i="12"/>
  <c r="H84" i="12"/>
  <c r="E84" i="12"/>
  <c r="M83" i="12"/>
  <c r="O83" i="12" s="1"/>
  <c r="H83" i="12"/>
  <c r="E83" i="12"/>
  <c r="O82" i="12"/>
  <c r="M82" i="12"/>
  <c r="L82" i="12"/>
  <c r="H82" i="12"/>
  <c r="E82" i="12"/>
  <c r="M81" i="12"/>
  <c r="O81" i="12" s="1"/>
  <c r="L81" i="12"/>
  <c r="H81" i="12"/>
  <c r="E81" i="12"/>
  <c r="M80" i="12"/>
  <c r="L80" i="12"/>
  <c r="O80" i="12" s="1"/>
  <c r="H80" i="12"/>
  <c r="E80" i="12"/>
  <c r="M79" i="12"/>
  <c r="O79" i="12" s="1"/>
  <c r="L79" i="12"/>
  <c r="H79" i="12"/>
  <c r="E79" i="12"/>
  <c r="M78" i="12"/>
  <c r="L78" i="12"/>
  <c r="O78" i="12" s="1"/>
  <c r="H78" i="12"/>
  <c r="E78" i="12"/>
  <c r="M77" i="12"/>
  <c r="L77" i="12"/>
  <c r="O77" i="12" s="1"/>
  <c r="H77" i="12"/>
  <c r="E77" i="12"/>
  <c r="M76" i="12"/>
  <c r="L76" i="12"/>
  <c r="O76" i="12" s="1"/>
  <c r="H76" i="12"/>
  <c r="E76" i="12"/>
  <c r="M75" i="12"/>
  <c r="L75" i="12"/>
  <c r="O75" i="12" s="1"/>
  <c r="H75" i="12"/>
  <c r="E75" i="12"/>
  <c r="O74" i="12"/>
  <c r="M74" i="12"/>
  <c r="L74" i="12"/>
  <c r="H74" i="12"/>
  <c r="E74" i="12"/>
  <c r="M73" i="12"/>
  <c r="O73" i="12" s="1"/>
  <c r="H73" i="12"/>
  <c r="E73" i="12"/>
  <c r="M72" i="12"/>
  <c r="O72" i="12" s="1"/>
  <c r="H72" i="12"/>
  <c r="E72" i="12"/>
  <c r="M71" i="12"/>
  <c r="O71" i="12" s="1"/>
  <c r="L71" i="12"/>
  <c r="H71" i="12"/>
  <c r="E71" i="12"/>
  <c r="M70" i="12"/>
  <c r="L70" i="12"/>
  <c r="O70" i="12" s="1"/>
  <c r="H70" i="12"/>
  <c r="E70" i="12"/>
  <c r="M69" i="12"/>
  <c r="L69" i="12"/>
  <c r="O69" i="12" s="1"/>
  <c r="H69" i="12"/>
  <c r="E69" i="12"/>
  <c r="M68" i="12"/>
  <c r="L68" i="12"/>
  <c r="O68" i="12" s="1"/>
  <c r="H68" i="12"/>
  <c r="E68" i="12"/>
  <c r="M67" i="12"/>
  <c r="O67" i="12" s="1"/>
  <c r="H67" i="12"/>
  <c r="E67" i="12"/>
  <c r="M66" i="12"/>
  <c r="O66" i="12" s="1"/>
  <c r="L66" i="12"/>
  <c r="H66" i="12"/>
  <c r="E66" i="12"/>
  <c r="M65" i="12"/>
  <c r="L65" i="12"/>
  <c r="O65" i="12" s="1"/>
  <c r="H65" i="12"/>
  <c r="E65" i="12"/>
  <c r="M64" i="12"/>
  <c r="L64" i="12"/>
  <c r="O64" i="12" s="1"/>
  <c r="H64" i="12"/>
  <c r="E64" i="12"/>
  <c r="M63" i="12"/>
  <c r="L63" i="12"/>
  <c r="O63" i="12" s="1"/>
  <c r="H63" i="12"/>
  <c r="E63" i="12"/>
  <c r="M62" i="12"/>
  <c r="L62" i="12"/>
  <c r="O62" i="12" s="1"/>
  <c r="E62" i="12"/>
  <c r="M61" i="12"/>
  <c r="O61" i="12" s="1"/>
  <c r="L61" i="12"/>
  <c r="H61" i="12"/>
  <c r="E61" i="12"/>
  <c r="O60" i="12"/>
  <c r="M60" i="12"/>
  <c r="L60" i="12"/>
  <c r="H60" i="12"/>
  <c r="E60" i="12"/>
  <c r="M59" i="12"/>
  <c r="L59" i="12"/>
  <c r="O59" i="12" s="1"/>
  <c r="H59" i="12"/>
  <c r="E59" i="12"/>
  <c r="M58" i="12"/>
  <c r="O58" i="12" s="1"/>
  <c r="H58" i="12"/>
  <c r="E58" i="12"/>
  <c r="O57" i="12"/>
  <c r="M57" i="12"/>
  <c r="H57" i="12"/>
  <c r="E57" i="12"/>
  <c r="M56" i="12"/>
  <c r="L56" i="12"/>
  <c r="O56" i="12" s="1"/>
  <c r="H56" i="12"/>
  <c r="E56" i="12"/>
  <c r="M55" i="12"/>
  <c r="L55" i="12"/>
  <c r="O55" i="12" s="1"/>
  <c r="H55" i="12"/>
  <c r="E55" i="12"/>
  <c r="M54" i="12"/>
  <c r="L54" i="12"/>
  <c r="O54" i="12" s="1"/>
  <c r="H54" i="12"/>
  <c r="E54" i="12"/>
  <c r="M53" i="12"/>
  <c r="L53" i="12"/>
  <c r="O53" i="12" s="1"/>
  <c r="H53" i="12"/>
  <c r="E53" i="12"/>
  <c r="O52" i="12"/>
  <c r="M52" i="12"/>
  <c r="L52" i="12"/>
  <c r="H52" i="12"/>
  <c r="E52" i="12"/>
  <c r="M51" i="12"/>
  <c r="O51" i="12" s="1"/>
  <c r="L51" i="12"/>
  <c r="H51" i="12"/>
  <c r="E51" i="12"/>
  <c r="M50" i="12"/>
  <c r="L50" i="12"/>
  <c r="O50" i="12" s="1"/>
  <c r="H50" i="12"/>
  <c r="E50" i="12"/>
  <c r="M49" i="12"/>
  <c r="O49" i="12" s="1"/>
  <c r="L49" i="12"/>
  <c r="H49" i="12"/>
  <c r="E49" i="12"/>
  <c r="M48" i="12"/>
  <c r="L48" i="12"/>
  <c r="O48" i="12" s="1"/>
  <c r="H48" i="12"/>
  <c r="E48" i="12"/>
  <c r="M47" i="12"/>
  <c r="L47" i="12"/>
  <c r="O47" i="12" s="1"/>
  <c r="H47" i="12"/>
  <c r="E47" i="12"/>
  <c r="M46" i="12"/>
  <c r="L46" i="12"/>
  <c r="O46" i="12" s="1"/>
  <c r="H46" i="12"/>
  <c r="E46" i="12"/>
  <c r="M45" i="12"/>
  <c r="L45" i="12"/>
  <c r="O45" i="12" s="1"/>
  <c r="H45" i="12"/>
  <c r="E45" i="12"/>
  <c r="O44" i="12"/>
  <c r="M44" i="12"/>
  <c r="L44" i="12"/>
  <c r="H44" i="12"/>
  <c r="E44" i="12"/>
  <c r="M43" i="12"/>
  <c r="O43" i="12" s="1"/>
  <c r="L43" i="12"/>
  <c r="H43" i="12"/>
  <c r="E43" i="12"/>
  <c r="M42" i="12"/>
  <c r="L42" i="12"/>
  <c r="O42" i="12" s="1"/>
  <c r="H42" i="12"/>
  <c r="E42" i="12"/>
  <c r="M41" i="12"/>
  <c r="L41" i="12"/>
  <c r="O41" i="12" s="1"/>
  <c r="H41" i="12"/>
  <c r="E41" i="12"/>
  <c r="M40" i="12"/>
  <c r="L40" i="12"/>
  <c r="O40" i="12" s="1"/>
  <c r="H40" i="12"/>
  <c r="E40" i="12"/>
  <c r="M39" i="12"/>
  <c r="L39" i="12"/>
  <c r="O39" i="12" s="1"/>
  <c r="H39" i="12"/>
  <c r="E39" i="12"/>
  <c r="M38" i="12"/>
  <c r="L38" i="12"/>
  <c r="O38" i="12" s="1"/>
  <c r="H38" i="12"/>
  <c r="E38" i="12"/>
  <c r="O37" i="12"/>
  <c r="M37" i="12"/>
  <c r="L37" i="12"/>
  <c r="H37" i="12"/>
  <c r="E37" i="12"/>
  <c r="O36" i="12"/>
  <c r="M36" i="12"/>
  <c r="L36" i="12"/>
  <c r="H36" i="12"/>
  <c r="E36" i="12"/>
  <c r="M35" i="12"/>
  <c r="L35" i="12"/>
  <c r="O35" i="12" s="1"/>
  <c r="H35" i="12"/>
  <c r="E35" i="12"/>
  <c r="M34" i="12"/>
  <c r="L34" i="12"/>
  <c r="O34" i="12" s="1"/>
  <c r="H34" i="12"/>
  <c r="E34" i="12"/>
  <c r="M33" i="12"/>
  <c r="L33" i="12"/>
  <c r="O33" i="12" s="1"/>
  <c r="H33" i="12"/>
  <c r="E33" i="12"/>
  <c r="M32" i="12"/>
  <c r="L32" i="12"/>
  <c r="O32" i="12" s="1"/>
  <c r="H32" i="12"/>
  <c r="E32" i="12"/>
  <c r="M31" i="12"/>
  <c r="L31" i="12"/>
  <c r="O31" i="12" s="1"/>
  <c r="H31" i="12"/>
  <c r="E31" i="12"/>
  <c r="M30" i="12"/>
  <c r="L30" i="12"/>
  <c r="O30" i="12" s="1"/>
  <c r="H30" i="12"/>
  <c r="E30" i="12"/>
  <c r="M29" i="12"/>
  <c r="L29" i="12"/>
  <c r="O29" i="12" s="1"/>
  <c r="H29" i="12"/>
  <c r="E29" i="12"/>
  <c r="O28" i="12"/>
  <c r="M28" i="12"/>
  <c r="L28" i="12"/>
  <c r="H28" i="12"/>
  <c r="E28" i="12"/>
  <c r="M27" i="12"/>
  <c r="O27" i="12" s="1"/>
  <c r="L27" i="12"/>
  <c r="H27" i="12"/>
  <c r="E27" i="12"/>
  <c r="M26" i="12"/>
  <c r="L26" i="12"/>
  <c r="O26" i="12" s="1"/>
  <c r="H26" i="12"/>
  <c r="E26" i="12"/>
  <c r="M25" i="12"/>
  <c r="L25" i="12"/>
  <c r="O25" i="12" s="1"/>
  <c r="H25" i="12"/>
  <c r="E25" i="12"/>
  <c r="M24" i="12"/>
  <c r="L24" i="12"/>
  <c r="O24" i="12" s="1"/>
  <c r="H24" i="12"/>
  <c r="E24" i="12"/>
  <c r="M23" i="12"/>
  <c r="L23" i="12"/>
  <c r="O23" i="12" s="1"/>
  <c r="H23" i="12"/>
  <c r="E23" i="12"/>
  <c r="M22" i="12"/>
  <c r="L22" i="12"/>
  <c r="O22" i="12" s="1"/>
  <c r="H22" i="12"/>
  <c r="E22" i="12"/>
  <c r="M21" i="12"/>
  <c r="L21" i="12"/>
  <c r="O21" i="12" s="1"/>
  <c r="H21" i="12"/>
  <c r="E21" i="12"/>
  <c r="O20" i="12"/>
  <c r="M20" i="12"/>
  <c r="L20" i="12"/>
  <c r="H20" i="12"/>
  <c r="E20" i="12"/>
  <c r="M19" i="12"/>
  <c r="O19" i="12" s="1"/>
  <c r="L19" i="12"/>
  <c r="H19" i="12"/>
  <c r="E19" i="12"/>
  <c r="M18" i="12"/>
  <c r="L18" i="12"/>
  <c r="O18" i="12" s="1"/>
  <c r="H18" i="12"/>
  <c r="E18" i="12"/>
  <c r="M17" i="12"/>
  <c r="L17" i="12"/>
  <c r="O17" i="12" s="1"/>
  <c r="H17" i="12"/>
  <c r="E17" i="12"/>
  <c r="M16" i="12"/>
  <c r="L16" i="12"/>
  <c r="O16" i="12" s="1"/>
  <c r="H16" i="12"/>
  <c r="E16" i="12"/>
  <c r="O15" i="12"/>
  <c r="M15" i="12"/>
  <c r="L15" i="12"/>
  <c r="H15" i="12"/>
  <c r="E15" i="12"/>
  <c r="M14" i="12"/>
  <c r="L14" i="12"/>
  <c r="O14" i="12" s="1"/>
  <c r="H14" i="12"/>
  <c r="E14" i="12"/>
  <c r="M13" i="12"/>
  <c r="L13" i="12"/>
  <c r="O13" i="12" s="1"/>
  <c r="H13" i="12"/>
  <c r="E13" i="12"/>
  <c r="O12" i="12"/>
  <c r="M12" i="12"/>
  <c r="L12" i="12"/>
  <c r="H12" i="12"/>
  <c r="E12" i="12"/>
  <c r="M11" i="12"/>
  <c r="L11" i="12"/>
  <c r="O11" i="12" s="1"/>
  <c r="H11" i="12"/>
  <c r="E11" i="12"/>
  <c r="O10" i="12"/>
  <c r="M10" i="12"/>
  <c r="L10" i="12"/>
  <c r="H10" i="12"/>
  <c r="E10" i="12"/>
  <c r="M9" i="12"/>
  <c r="L9" i="12"/>
  <c r="O9" i="12" s="1"/>
  <c r="H9" i="12"/>
  <c r="E9" i="12"/>
  <c r="M8" i="12"/>
  <c r="L8" i="12"/>
  <c r="O8" i="12" s="1"/>
  <c r="H8" i="12"/>
  <c r="E8" i="12"/>
  <c r="M7" i="12"/>
  <c r="L7" i="12"/>
  <c r="O7" i="12" s="1"/>
  <c r="H7" i="12"/>
  <c r="E7" i="12"/>
  <c r="M6" i="12"/>
  <c r="L6" i="12"/>
  <c r="O6" i="12" s="1"/>
  <c r="H6" i="12"/>
  <c r="E6" i="12"/>
  <c r="M5" i="12"/>
  <c r="L5" i="12"/>
  <c r="H5" i="12"/>
  <c r="E5" i="12"/>
  <c r="M4" i="12"/>
  <c r="L4" i="12"/>
  <c r="O4" i="12" s="1"/>
  <c r="H4" i="12"/>
  <c r="M3" i="12"/>
  <c r="L3" i="12"/>
  <c r="O3" i="12" s="1"/>
  <c r="H3" i="12"/>
  <c r="E3" i="12"/>
  <c r="M181" i="8"/>
  <c r="O181" i="8" s="1"/>
  <c r="H181" i="8"/>
  <c r="E181" i="8"/>
  <c r="M180" i="8"/>
  <c r="O180" i="8" s="1"/>
  <c r="H180" i="8"/>
  <c r="E180" i="8"/>
  <c r="M179" i="8"/>
  <c r="O179" i="8" s="1"/>
  <c r="H179" i="8"/>
  <c r="E179" i="8"/>
  <c r="M178" i="8"/>
  <c r="O178" i="8" s="1"/>
  <c r="H178" i="8"/>
  <c r="E178" i="8"/>
  <c r="M177" i="8"/>
  <c r="O177" i="8" s="1"/>
  <c r="H177" i="8"/>
  <c r="E177" i="8"/>
  <c r="M176" i="8"/>
  <c r="O176" i="8" s="1"/>
  <c r="H176" i="8"/>
  <c r="E176" i="8"/>
  <c r="M175" i="8"/>
  <c r="O175" i="8" s="1"/>
  <c r="H175" i="8"/>
  <c r="E175" i="8"/>
  <c r="M174" i="8"/>
  <c r="O174" i="8" s="1"/>
  <c r="H174" i="8"/>
  <c r="E174" i="8"/>
  <c r="M173" i="8"/>
  <c r="O173" i="8" s="1"/>
  <c r="H173" i="8"/>
  <c r="E173" i="8"/>
  <c r="M172" i="8"/>
  <c r="O172" i="8" s="1"/>
  <c r="H172" i="8"/>
  <c r="E172" i="8"/>
  <c r="M171" i="8"/>
  <c r="O171" i="8" s="1"/>
  <c r="H171" i="8"/>
  <c r="E171" i="8"/>
  <c r="M170" i="8"/>
  <c r="O170" i="8" s="1"/>
  <c r="H170" i="8"/>
  <c r="E170" i="8"/>
  <c r="M169" i="8"/>
  <c r="O169" i="8" s="1"/>
  <c r="H169" i="8"/>
  <c r="E169" i="8"/>
  <c r="M168" i="8"/>
  <c r="O168" i="8" s="1"/>
  <c r="H168" i="8"/>
  <c r="E168" i="8"/>
  <c r="M167" i="8"/>
  <c r="O167" i="8" s="1"/>
  <c r="H167" i="8"/>
  <c r="E167" i="8"/>
  <c r="M166" i="8"/>
  <c r="O166" i="8" s="1"/>
  <c r="H166" i="8"/>
  <c r="E166" i="8"/>
  <c r="M165" i="8"/>
  <c r="O165" i="8" s="1"/>
  <c r="H165" i="8"/>
  <c r="E165" i="8"/>
  <c r="M164" i="8"/>
  <c r="O164" i="8" s="1"/>
  <c r="H164" i="8"/>
  <c r="E164" i="8"/>
  <c r="M163" i="8"/>
  <c r="O163" i="8" s="1"/>
  <c r="H163" i="8"/>
  <c r="E163" i="8"/>
  <c r="M162" i="8"/>
  <c r="O162" i="8" s="1"/>
  <c r="H162" i="8"/>
  <c r="E162" i="8"/>
  <c r="M161" i="8"/>
  <c r="O161" i="8" s="1"/>
  <c r="H161" i="8"/>
  <c r="E161" i="8"/>
  <c r="M160" i="8"/>
  <c r="O160" i="8" s="1"/>
  <c r="H160" i="8"/>
  <c r="E160" i="8"/>
  <c r="M159" i="8"/>
  <c r="O159" i="8" s="1"/>
  <c r="H159" i="8"/>
  <c r="E159" i="8"/>
  <c r="M158" i="8"/>
  <c r="L158" i="8"/>
  <c r="H158" i="8"/>
  <c r="E158" i="8"/>
  <c r="M157" i="8"/>
  <c r="L157" i="8"/>
  <c r="H157" i="8"/>
  <c r="E157" i="8"/>
  <c r="M156" i="8"/>
  <c r="L156" i="8"/>
  <c r="H156" i="8"/>
  <c r="E156" i="8"/>
  <c r="M155" i="8"/>
  <c r="L155" i="8"/>
  <c r="H155" i="8"/>
  <c r="E155" i="8"/>
  <c r="M154" i="8"/>
  <c r="L154" i="8"/>
  <c r="H154" i="8"/>
  <c r="E154" i="8"/>
  <c r="M153" i="8"/>
  <c r="L153" i="8"/>
  <c r="H153" i="8"/>
  <c r="E153" i="8"/>
  <c r="M152" i="8"/>
  <c r="L152" i="8"/>
  <c r="H152" i="8"/>
  <c r="E152" i="8"/>
  <c r="M151" i="8"/>
  <c r="L151" i="8"/>
  <c r="H151" i="8"/>
  <c r="E151" i="8"/>
  <c r="M150" i="8"/>
  <c r="L150" i="8"/>
  <c r="H150" i="8"/>
  <c r="E150" i="8"/>
  <c r="M149" i="8"/>
  <c r="L149" i="8"/>
  <c r="H149" i="8"/>
  <c r="E149" i="8"/>
  <c r="M148" i="8"/>
  <c r="L148" i="8"/>
  <c r="H148" i="8"/>
  <c r="E148" i="8"/>
  <c r="M147" i="8"/>
  <c r="L147" i="8"/>
  <c r="H147" i="8"/>
  <c r="E147" i="8"/>
  <c r="M146" i="8"/>
  <c r="L146" i="8"/>
  <c r="H146" i="8"/>
  <c r="E146" i="8"/>
  <c r="M145" i="8"/>
  <c r="L145" i="8"/>
  <c r="H145" i="8"/>
  <c r="E145" i="8"/>
  <c r="M144" i="8"/>
  <c r="L144" i="8"/>
  <c r="H144" i="8"/>
  <c r="E144" i="8"/>
  <c r="M143" i="8"/>
  <c r="L143" i="8"/>
  <c r="H143" i="8"/>
  <c r="E143" i="8"/>
  <c r="M142" i="8"/>
  <c r="L142" i="8"/>
  <c r="H142" i="8"/>
  <c r="E142" i="8"/>
  <c r="M141" i="8"/>
  <c r="L141" i="8"/>
  <c r="H141" i="8"/>
  <c r="E141" i="8"/>
  <c r="M140" i="8"/>
  <c r="L140" i="8"/>
  <c r="H140" i="8"/>
  <c r="E140" i="8"/>
  <c r="M139" i="8"/>
  <c r="L139" i="8"/>
  <c r="H139" i="8"/>
  <c r="E139" i="8"/>
  <c r="M138" i="8"/>
  <c r="L138" i="8"/>
  <c r="H138" i="8"/>
  <c r="E138" i="8"/>
  <c r="M137" i="8"/>
  <c r="L137" i="8"/>
  <c r="H137" i="8"/>
  <c r="E137" i="8"/>
  <c r="M136" i="8"/>
  <c r="L136" i="8"/>
  <c r="H136" i="8"/>
  <c r="E136" i="8"/>
  <c r="M135" i="8"/>
  <c r="L135" i="8"/>
  <c r="H135" i="8"/>
  <c r="E135" i="8"/>
  <c r="M134" i="8"/>
  <c r="L134" i="8"/>
  <c r="H134" i="8"/>
  <c r="E134" i="8"/>
  <c r="M133" i="8"/>
  <c r="L133" i="8"/>
  <c r="H133" i="8"/>
  <c r="E133" i="8"/>
  <c r="M132" i="8"/>
  <c r="L132" i="8"/>
  <c r="H132" i="8"/>
  <c r="E132" i="8"/>
  <c r="M131" i="8"/>
  <c r="L131" i="8"/>
  <c r="H131" i="8"/>
  <c r="E131" i="8"/>
  <c r="M130" i="8"/>
  <c r="L130" i="8"/>
  <c r="H130" i="8"/>
  <c r="E130" i="8"/>
  <c r="M129" i="8"/>
  <c r="L129" i="8"/>
  <c r="H129" i="8"/>
  <c r="E129" i="8"/>
  <c r="M128" i="8"/>
  <c r="L128" i="8"/>
  <c r="H128" i="8"/>
  <c r="E128" i="8"/>
  <c r="M127" i="8"/>
  <c r="L127" i="8"/>
  <c r="H127" i="8"/>
  <c r="E127" i="8"/>
  <c r="M126" i="8"/>
  <c r="L126" i="8"/>
  <c r="H126" i="8"/>
  <c r="E126" i="8"/>
  <c r="M125" i="8"/>
  <c r="L125" i="8"/>
  <c r="H125" i="8"/>
  <c r="E125" i="8"/>
  <c r="M124" i="8"/>
  <c r="L124" i="8"/>
  <c r="H124" i="8"/>
  <c r="E124" i="8"/>
  <c r="M123" i="8"/>
  <c r="L123" i="8"/>
  <c r="H123" i="8"/>
  <c r="E123" i="8"/>
  <c r="L122" i="8"/>
  <c r="O122" i="8" s="1"/>
  <c r="H122" i="8"/>
  <c r="E122" i="8"/>
  <c r="M121" i="8"/>
  <c r="L121" i="8"/>
  <c r="H121" i="8"/>
  <c r="E121" i="8"/>
  <c r="M120" i="8"/>
  <c r="L120" i="8"/>
  <c r="H120" i="8"/>
  <c r="E120" i="8"/>
  <c r="M119" i="8"/>
  <c r="L119" i="8"/>
  <c r="H119" i="8"/>
  <c r="E119" i="8"/>
  <c r="M118" i="8"/>
  <c r="L118" i="8"/>
  <c r="H118" i="8"/>
  <c r="E118" i="8"/>
  <c r="M117" i="8"/>
  <c r="L117" i="8"/>
  <c r="H117" i="8"/>
  <c r="E117" i="8"/>
  <c r="M116" i="8"/>
  <c r="L116" i="8"/>
  <c r="H116" i="8"/>
  <c r="E116" i="8"/>
  <c r="M115" i="8"/>
  <c r="L115" i="8"/>
  <c r="H115" i="8"/>
  <c r="E115" i="8"/>
  <c r="M114" i="8"/>
  <c r="L114" i="8"/>
  <c r="H114" i="8"/>
  <c r="E114" i="8"/>
  <c r="M113" i="8"/>
  <c r="L113" i="8"/>
  <c r="H113" i="8"/>
  <c r="E113" i="8"/>
  <c r="M112" i="8"/>
  <c r="L112" i="8"/>
  <c r="H112" i="8"/>
  <c r="E112" i="8"/>
  <c r="M111" i="8"/>
  <c r="L111" i="8"/>
  <c r="H111" i="8"/>
  <c r="E111" i="8"/>
  <c r="M110" i="8"/>
  <c r="L110" i="8"/>
  <c r="H110" i="8"/>
  <c r="E110" i="8"/>
  <c r="M109" i="8"/>
  <c r="O109" i="8" s="1"/>
  <c r="H109" i="8"/>
  <c r="E109" i="8"/>
  <c r="M108" i="8"/>
  <c r="L108" i="8"/>
  <c r="O108" i="8" s="1"/>
  <c r="H108" i="8"/>
  <c r="E108" i="8"/>
  <c r="M107" i="8"/>
  <c r="L107" i="8"/>
  <c r="H107" i="8"/>
  <c r="E107" i="8"/>
  <c r="M106" i="8"/>
  <c r="L106" i="8"/>
  <c r="H106" i="8"/>
  <c r="E106" i="8"/>
  <c r="M105" i="8"/>
  <c r="O105" i="8" s="1"/>
  <c r="H105" i="8"/>
  <c r="E105" i="8"/>
  <c r="M104" i="8"/>
  <c r="L104" i="8"/>
  <c r="H104" i="8"/>
  <c r="E104" i="8"/>
  <c r="M103" i="8"/>
  <c r="L103" i="8"/>
  <c r="H103" i="8"/>
  <c r="E103" i="8"/>
  <c r="M102" i="8"/>
  <c r="L102" i="8"/>
  <c r="H102" i="8"/>
  <c r="E102" i="8"/>
  <c r="M101" i="8"/>
  <c r="O101" i="8" s="1"/>
  <c r="H101" i="8"/>
  <c r="E101" i="8"/>
  <c r="M100" i="8"/>
  <c r="L100" i="8"/>
  <c r="H100" i="8"/>
  <c r="E100" i="8"/>
  <c r="M99" i="8"/>
  <c r="O99" i="8" s="1"/>
  <c r="H99" i="8"/>
  <c r="E99" i="8"/>
  <c r="M98" i="8"/>
  <c r="O98" i="8" s="1"/>
  <c r="H98" i="8"/>
  <c r="E98" i="8"/>
  <c r="M97" i="8"/>
  <c r="L97" i="8"/>
  <c r="H97" i="8"/>
  <c r="E97" i="8"/>
  <c r="M96" i="8"/>
  <c r="L96" i="8"/>
  <c r="H96" i="8"/>
  <c r="E96" i="8"/>
  <c r="M95" i="8"/>
  <c r="L95" i="8"/>
  <c r="H95" i="8"/>
  <c r="E95" i="8"/>
  <c r="M94" i="8"/>
  <c r="L94" i="8"/>
  <c r="H94" i="8"/>
  <c r="E94" i="8"/>
  <c r="M93" i="8"/>
  <c r="L93" i="8"/>
  <c r="H93" i="8"/>
  <c r="E93" i="8"/>
  <c r="M92" i="8"/>
  <c r="L92" i="8"/>
  <c r="H92" i="8"/>
  <c r="E92" i="8"/>
  <c r="M91" i="8"/>
  <c r="L91" i="8"/>
  <c r="H91" i="8"/>
  <c r="E91" i="8"/>
  <c r="M90" i="8"/>
  <c r="L90" i="8"/>
  <c r="H90" i="8"/>
  <c r="E90" i="8"/>
  <c r="M89" i="8"/>
  <c r="L89" i="8"/>
  <c r="O89" i="8" s="1"/>
  <c r="H89" i="8"/>
  <c r="E89" i="8"/>
  <c r="M88" i="8"/>
  <c r="O88" i="8" s="1"/>
  <c r="H88" i="8"/>
  <c r="E88" i="8"/>
  <c r="M87" i="8"/>
  <c r="O87" i="8" s="1"/>
  <c r="H87" i="8"/>
  <c r="E87" i="8"/>
  <c r="M86" i="8"/>
  <c r="L86" i="8"/>
  <c r="H86" i="8"/>
  <c r="E86" i="8"/>
  <c r="M85" i="8"/>
  <c r="L85" i="8"/>
  <c r="H85" i="8"/>
  <c r="E85" i="8"/>
  <c r="M84" i="8"/>
  <c r="L84" i="8"/>
  <c r="H84" i="8"/>
  <c r="E84" i="8"/>
  <c r="M83" i="8"/>
  <c r="L83" i="8"/>
  <c r="H83" i="8"/>
  <c r="E83" i="8"/>
  <c r="M82" i="8"/>
  <c r="O82" i="8" s="1"/>
  <c r="H82" i="8"/>
  <c r="E82" i="8"/>
  <c r="M81" i="8"/>
  <c r="L81" i="8"/>
  <c r="O81" i="8" s="1"/>
  <c r="H81" i="8"/>
  <c r="E81" i="8"/>
  <c r="M80" i="8"/>
  <c r="L80" i="8"/>
  <c r="H80" i="8"/>
  <c r="E80" i="8"/>
  <c r="M79" i="8"/>
  <c r="L79" i="8"/>
  <c r="H79" i="8"/>
  <c r="E79" i="8"/>
  <c r="M78" i="8"/>
  <c r="L78" i="8"/>
  <c r="H78" i="8"/>
  <c r="E78" i="8"/>
  <c r="M77" i="8"/>
  <c r="L77" i="8"/>
  <c r="E77" i="8"/>
  <c r="M76" i="8"/>
  <c r="L76" i="8"/>
  <c r="H76" i="8"/>
  <c r="E76" i="8"/>
  <c r="M75" i="8"/>
  <c r="L75" i="8"/>
  <c r="H75" i="8"/>
  <c r="E75" i="8"/>
  <c r="M74" i="8"/>
  <c r="L74" i="8"/>
  <c r="H74" i="8"/>
  <c r="E74" i="8"/>
  <c r="M73" i="8"/>
  <c r="O73" i="8" s="1"/>
  <c r="H73" i="8"/>
  <c r="E73" i="8"/>
  <c r="M72" i="8"/>
  <c r="O72" i="8" s="1"/>
  <c r="H72" i="8"/>
  <c r="E72" i="8"/>
  <c r="M71" i="8"/>
  <c r="L71" i="8"/>
  <c r="H71" i="8"/>
  <c r="E71" i="8"/>
  <c r="M70" i="8"/>
  <c r="L70" i="8"/>
  <c r="H70" i="8"/>
  <c r="E70" i="8"/>
  <c r="M69" i="8"/>
  <c r="L69" i="8"/>
  <c r="H69" i="8"/>
  <c r="E69" i="8"/>
  <c r="M68" i="8"/>
  <c r="L68" i="8"/>
  <c r="H68" i="8"/>
  <c r="E68" i="8"/>
  <c r="M67" i="8"/>
  <c r="L67" i="8"/>
  <c r="H67" i="8"/>
  <c r="E67" i="8"/>
  <c r="M66" i="8"/>
  <c r="L66" i="8"/>
  <c r="H66" i="8"/>
  <c r="E66" i="8"/>
  <c r="M65" i="8"/>
  <c r="L65" i="8"/>
  <c r="H65" i="8"/>
  <c r="E65" i="8"/>
  <c r="M64" i="8"/>
  <c r="L64" i="8"/>
  <c r="H64" i="8"/>
  <c r="E64" i="8"/>
  <c r="M63" i="8"/>
  <c r="L63" i="8"/>
  <c r="H63" i="8"/>
  <c r="E63" i="8"/>
  <c r="M62" i="8"/>
  <c r="L62" i="8"/>
  <c r="H62" i="8"/>
  <c r="E62" i="8"/>
  <c r="M61" i="8"/>
  <c r="L61" i="8"/>
  <c r="H61" i="8"/>
  <c r="E61" i="8"/>
  <c r="M60" i="8"/>
  <c r="L60" i="8"/>
  <c r="H60" i="8"/>
  <c r="E60" i="8"/>
  <c r="M59" i="8"/>
  <c r="L59" i="8"/>
  <c r="H59" i="8"/>
  <c r="E59" i="8"/>
  <c r="M58" i="8"/>
  <c r="L58" i="8"/>
  <c r="H58" i="8"/>
  <c r="E58" i="8"/>
  <c r="M57" i="8"/>
  <c r="L57" i="8"/>
  <c r="H57" i="8"/>
  <c r="E57" i="8"/>
  <c r="M56" i="8"/>
  <c r="L56" i="8"/>
  <c r="H56" i="8"/>
  <c r="E56" i="8"/>
  <c r="M55" i="8"/>
  <c r="L55" i="8"/>
  <c r="H55" i="8"/>
  <c r="E55" i="8"/>
  <c r="M54" i="8"/>
  <c r="L54" i="8"/>
  <c r="H54" i="8"/>
  <c r="E54" i="8"/>
  <c r="M53" i="8"/>
  <c r="L53" i="8"/>
  <c r="H53" i="8"/>
  <c r="E53" i="8"/>
  <c r="M52" i="8"/>
  <c r="L52" i="8"/>
  <c r="H52" i="8"/>
  <c r="E52" i="8"/>
  <c r="M51" i="8"/>
  <c r="L51" i="8"/>
  <c r="H51" i="8"/>
  <c r="E51" i="8"/>
  <c r="M50" i="8"/>
  <c r="L50" i="8"/>
  <c r="H50" i="8"/>
  <c r="E50" i="8"/>
  <c r="M49" i="8"/>
  <c r="L49" i="8"/>
  <c r="H49" i="8"/>
  <c r="E49" i="8"/>
  <c r="M48" i="8"/>
  <c r="L48" i="8"/>
  <c r="H48" i="8"/>
  <c r="E48" i="8"/>
  <c r="M47" i="8"/>
  <c r="L47" i="8"/>
  <c r="H47" i="8"/>
  <c r="E47" i="8"/>
  <c r="M46" i="8"/>
  <c r="L46" i="8"/>
  <c r="H46" i="8"/>
  <c r="E46" i="8"/>
  <c r="M45" i="8"/>
  <c r="L45" i="8"/>
  <c r="H45" i="8"/>
  <c r="E45" i="8"/>
  <c r="M44" i="8"/>
  <c r="L44" i="8"/>
  <c r="H44" i="8"/>
  <c r="E44" i="8"/>
  <c r="M43" i="8"/>
  <c r="L43" i="8"/>
  <c r="H43" i="8"/>
  <c r="E43" i="8"/>
  <c r="M42" i="8"/>
  <c r="L42" i="8"/>
  <c r="H42" i="8"/>
  <c r="E42" i="8"/>
  <c r="M41" i="8"/>
  <c r="L41" i="8"/>
  <c r="H41" i="8"/>
  <c r="E41" i="8"/>
  <c r="M40" i="8"/>
  <c r="L40" i="8"/>
  <c r="H40" i="8"/>
  <c r="E40" i="8"/>
  <c r="M39" i="8"/>
  <c r="L39" i="8"/>
  <c r="H39" i="8"/>
  <c r="E39" i="8"/>
  <c r="M38" i="8"/>
  <c r="L38" i="8"/>
  <c r="H38" i="8"/>
  <c r="E38" i="8"/>
  <c r="M37" i="8"/>
  <c r="L37" i="8"/>
  <c r="H37" i="8"/>
  <c r="E37" i="8"/>
  <c r="M36" i="8"/>
  <c r="L36" i="8"/>
  <c r="H36" i="8"/>
  <c r="E36" i="8"/>
  <c r="M35" i="8"/>
  <c r="L35" i="8"/>
  <c r="H35" i="8"/>
  <c r="E35" i="8"/>
  <c r="M34" i="8"/>
  <c r="L34" i="8"/>
  <c r="H34" i="8"/>
  <c r="E34" i="8"/>
  <c r="M33" i="8"/>
  <c r="L33" i="8"/>
  <c r="H33" i="8"/>
  <c r="E33" i="8"/>
  <c r="M32" i="8"/>
  <c r="L32" i="8"/>
  <c r="H32" i="8"/>
  <c r="E32" i="8"/>
  <c r="M31" i="8"/>
  <c r="L31" i="8"/>
  <c r="H31" i="8"/>
  <c r="E31" i="8"/>
  <c r="M30" i="8"/>
  <c r="L30" i="8"/>
  <c r="H30" i="8"/>
  <c r="E30" i="8"/>
  <c r="M29" i="8"/>
  <c r="L29" i="8"/>
  <c r="H29" i="8"/>
  <c r="E29" i="8"/>
  <c r="M28" i="8"/>
  <c r="L28" i="8"/>
  <c r="H28" i="8"/>
  <c r="E28" i="8"/>
  <c r="M27" i="8"/>
  <c r="L27" i="8"/>
  <c r="H27" i="8"/>
  <c r="E27" i="8"/>
  <c r="M26" i="8"/>
  <c r="L26" i="8"/>
  <c r="H26" i="8"/>
  <c r="E26" i="8"/>
  <c r="M25" i="8"/>
  <c r="L25" i="8"/>
  <c r="H25" i="8"/>
  <c r="E25" i="8"/>
  <c r="M19" i="8"/>
  <c r="L19" i="8"/>
  <c r="H19" i="8"/>
  <c r="E19" i="8"/>
  <c r="M16" i="8"/>
  <c r="L16" i="8"/>
  <c r="H16" i="8"/>
  <c r="E16" i="8"/>
  <c r="M13" i="8"/>
  <c r="L13" i="8"/>
  <c r="H13" i="8"/>
  <c r="E13" i="8"/>
  <c r="M203" i="6"/>
  <c r="O203" i="6" s="1"/>
  <c r="H203" i="6"/>
  <c r="E203" i="6"/>
  <c r="M202" i="6"/>
  <c r="O202" i="6" s="1"/>
  <c r="H202" i="6"/>
  <c r="E202" i="6"/>
  <c r="M201" i="6"/>
  <c r="O201" i="6" s="1"/>
  <c r="H201" i="6"/>
  <c r="E201" i="6"/>
  <c r="M200" i="6"/>
  <c r="O200" i="6" s="1"/>
  <c r="H200" i="6"/>
  <c r="E200" i="6"/>
  <c r="M199" i="6"/>
  <c r="O199" i="6" s="1"/>
  <c r="H199" i="6"/>
  <c r="E199" i="6"/>
  <c r="M198" i="6"/>
  <c r="O198" i="6" s="1"/>
  <c r="H198" i="6"/>
  <c r="E198" i="6"/>
  <c r="M197" i="6"/>
  <c r="O197" i="6" s="1"/>
  <c r="H197" i="6"/>
  <c r="E197" i="6"/>
  <c r="M196" i="6"/>
  <c r="O196" i="6" s="1"/>
  <c r="H196" i="6"/>
  <c r="E196" i="6"/>
  <c r="M195" i="6"/>
  <c r="O195" i="6" s="1"/>
  <c r="H195" i="6"/>
  <c r="E195" i="6"/>
  <c r="M194" i="6"/>
  <c r="O194" i="6" s="1"/>
  <c r="H194" i="6"/>
  <c r="E194" i="6"/>
  <c r="M193" i="6"/>
  <c r="O193" i="6" s="1"/>
  <c r="H193" i="6"/>
  <c r="E193" i="6"/>
  <c r="M192" i="6"/>
  <c r="O192" i="6" s="1"/>
  <c r="H192" i="6"/>
  <c r="E192" i="6"/>
  <c r="M191" i="6"/>
  <c r="O191" i="6" s="1"/>
  <c r="H191" i="6"/>
  <c r="E191" i="6"/>
  <c r="M190" i="6"/>
  <c r="O190" i="6" s="1"/>
  <c r="H190" i="6"/>
  <c r="E190" i="6"/>
  <c r="M189" i="6"/>
  <c r="O189" i="6" s="1"/>
  <c r="H189" i="6"/>
  <c r="E189" i="6"/>
  <c r="M188" i="6"/>
  <c r="O188" i="6" s="1"/>
  <c r="H188" i="6"/>
  <c r="E188" i="6"/>
  <c r="M187" i="6"/>
  <c r="O187" i="6" s="1"/>
  <c r="H187" i="6"/>
  <c r="E187" i="6"/>
  <c r="M186" i="6"/>
  <c r="O186" i="6" s="1"/>
  <c r="H186" i="6"/>
  <c r="E186" i="6"/>
  <c r="M185" i="6"/>
  <c r="O185" i="6" s="1"/>
  <c r="H185" i="6"/>
  <c r="E185" i="6"/>
  <c r="M184" i="6"/>
  <c r="O184" i="6" s="1"/>
  <c r="H184" i="6"/>
  <c r="E184" i="6"/>
  <c r="M183" i="6"/>
  <c r="O183" i="6" s="1"/>
  <c r="H183" i="6"/>
  <c r="E183" i="6"/>
  <c r="M182" i="6"/>
  <c r="O182" i="6" s="1"/>
  <c r="H182" i="6"/>
  <c r="E182" i="6"/>
  <c r="M181" i="6"/>
  <c r="O181" i="6" s="1"/>
  <c r="H181" i="6"/>
  <c r="E181" i="6"/>
  <c r="M180" i="6"/>
  <c r="L180" i="6"/>
  <c r="H180" i="6"/>
  <c r="E180" i="6"/>
  <c r="M179" i="6"/>
  <c r="L179" i="6"/>
  <c r="H179" i="6"/>
  <c r="E179" i="6"/>
  <c r="M178" i="6"/>
  <c r="L178" i="6"/>
  <c r="H178" i="6"/>
  <c r="E178" i="6"/>
  <c r="M177" i="6"/>
  <c r="L177" i="6"/>
  <c r="H177" i="6"/>
  <c r="E177" i="6"/>
  <c r="M176" i="6"/>
  <c r="L176" i="6"/>
  <c r="H176" i="6"/>
  <c r="E176" i="6"/>
  <c r="M175" i="6"/>
  <c r="L175" i="6"/>
  <c r="H175" i="6"/>
  <c r="E175" i="6"/>
  <c r="M174" i="6"/>
  <c r="L174" i="6"/>
  <c r="H174" i="6"/>
  <c r="E174" i="6"/>
  <c r="M173" i="6"/>
  <c r="L173" i="6"/>
  <c r="H173" i="6"/>
  <c r="E173" i="6"/>
  <c r="M172" i="6"/>
  <c r="L172" i="6"/>
  <c r="H172" i="6"/>
  <c r="E172" i="6"/>
  <c r="M171" i="6"/>
  <c r="L171" i="6"/>
  <c r="H171" i="6"/>
  <c r="E171" i="6"/>
  <c r="M170" i="6"/>
  <c r="L170" i="6"/>
  <c r="H170" i="6"/>
  <c r="E170" i="6"/>
  <c r="M169" i="6"/>
  <c r="L169" i="6"/>
  <c r="H169" i="6"/>
  <c r="E169" i="6"/>
  <c r="M168" i="6"/>
  <c r="L168" i="6"/>
  <c r="H168" i="6"/>
  <c r="E168" i="6"/>
  <c r="M167" i="6"/>
  <c r="L167" i="6"/>
  <c r="H167" i="6"/>
  <c r="E167" i="6"/>
  <c r="M166" i="6"/>
  <c r="L166" i="6"/>
  <c r="H166" i="6"/>
  <c r="E166" i="6"/>
  <c r="M165" i="6"/>
  <c r="L165" i="6"/>
  <c r="H165" i="6"/>
  <c r="E165" i="6"/>
  <c r="M164" i="6"/>
  <c r="L164" i="6"/>
  <c r="H164" i="6"/>
  <c r="E164" i="6"/>
  <c r="M163" i="6"/>
  <c r="L163" i="6"/>
  <c r="H163" i="6"/>
  <c r="E163" i="6"/>
  <c r="M162" i="6"/>
  <c r="L162" i="6"/>
  <c r="H162" i="6"/>
  <c r="E162" i="6"/>
  <c r="M161" i="6"/>
  <c r="L161" i="6"/>
  <c r="H161" i="6"/>
  <c r="E161" i="6"/>
  <c r="M160" i="6"/>
  <c r="L160" i="6"/>
  <c r="H160" i="6"/>
  <c r="E160" i="6"/>
  <c r="M159" i="6"/>
  <c r="L159" i="6"/>
  <c r="H159" i="6"/>
  <c r="E159" i="6"/>
  <c r="M158" i="6"/>
  <c r="L158" i="6"/>
  <c r="H158" i="6"/>
  <c r="E158" i="6"/>
  <c r="M157" i="6"/>
  <c r="L157" i="6"/>
  <c r="H157" i="6"/>
  <c r="E157" i="6"/>
  <c r="M156" i="6"/>
  <c r="L156" i="6"/>
  <c r="H156" i="6"/>
  <c r="E156" i="6"/>
  <c r="M155" i="6"/>
  <c r="L155" i="6"/>
  <c r="H155" i="6"/>
  <c r="E155" i="6"/>
  <c r="M154" i="6"/>
  <c r="L154" i="6"/>
  <c r="H154" i="6"/>
  <c r="E154" i="6"/>
  <c r="M153" i="6"/>
  <c r="L153" i="6"/>
  <c r="H153" i="6"/>
  <c r="E153" i="6"/>
  <c r="M152" i="6"/>
  <c r="L152" i="6"/>
  <c r="H152" i="6"/>
  <c r="E152" i="6"/>
  <c r="M151" i="6"/>
  <c r="L151" i="6"/>
  <c r="H151" i="6"/>
  <c r="E151" i="6"/>
  <c r="M150" i="6"/>
  <c r="L150" i="6"/>
  <c r="H150" i="6"/>
  <c r="E150" i="6"/>
  <c r="M149" i="6"/>
  <c r="L149" i="6"/>
  <c r="H149" i="6"/>
  <c r="E149" i="6"/>
  <c r="M148" i="6"/>
  <c r="L148" i="6"/>
  <c r="H148" i="6"/>
  <c r="E148" i="6"/>
  <c r="M147" i="6"/>
  <c r="L147" i="6"/>
  <c r="H147" i="6"/>
  <c r="E147" i="6"/>
  <c r="M146" i="6"/>
  <c r="L146" i="6"/>
  <c r="H146" i="6"/>
  <c r="E146" i="6"/>
  <c r="M145" i="6"/>
  <c r="L145" i="6"/>
  <c r="H145" i="6"/>
  <c r="E145" i="6"/>
  <c r="L144" i="6"/>
  <c r="O144" i="6" s="1"/>
  <c r="H144" i="6"/>
  <c r="E144" i="6"/>
  <c r="M143" i="6"/>
  <c r="L143" i="6"/>
  <c r="H143" i="6"/>
  <c r="E143" i="6"/>
  <c r="M142" i="6"/>
  <c r="L142" i="6"/>
  <c r="H142" i="6"/>
  <c r="E142" i="6"/>
  <c r="M141" i="6"/>
  <c r="L141" i="6"/>
  <c r="H141" i="6"/>
  <c r="E141" i="6"/>
  <c r="M140" i="6"/>
  <c r="L140" i="6"/>
  <c r="H140" i="6"/>
  <c r="E140" i="6"/>
  <c r="M139" i="6"/>
  <c r="L139" i="6"/>
  <c r="H139" i="6"/>
  <c r="E139" i="6"/>
  <c r="M138" i="6"/>
  <c r="L138" i="6"/>
  <c r="H138" i="6"/>
  <c r="E138" i="6"/>
  <c r="M137" i="6"/>
  <c r="L137" i="6"/>
  <c r="H137" i="6"/>
  <c r="E137" i="6"/>
  <c r="M136" i="6"/>
  <c r="L136" i="6"/>
  <c r="H136" i="6"/>
  <c r="E136" i="6"/>
  <c r="M135" i="6"/>
  <c r="L135" i="6"/>
  <c r="H135" i="6"/>
  <c r="E135" i="6"/>
  <c r="M134" i="6"/>
  <c r="L134" i="6"/>
  <c r="H134" i="6"/>
  <c r="E134" i="6"/>
  <c r="M133" i="6"/>
  <c r="L133" i="6"/>
  <c r="H133" i="6"/>
  <c r="E133" i="6"/>
  <c r="M132" i="6"/>
  <c r="L132" i="6"/>
  <c r="H132" i="6"/>
  <c r="E132" i="6"/>
  <c r="M131" i="6"/>
  <c r="O131" i="6" s="1"/>
  <c r="H131" i="6"/>
  <c r="E131" i="6"/>
  <c r="M130" i="6"/>
  <c r="L130" i="6"/>
  <c r="H130" i="6"/>
  <c r="E130" i="6"/>
  <c r="M129" i="6"/>
  <c r="L129" i="6"/>
  <c r="H129" i="6"/>
  <c r="E129" i="6"/>
  <c r="M128" i="6"/>
  <c r="L128" i="6"/>
  <c r="H128" i="6"/>
  <c r="E128" i="6"/>
  <c r="M127" i="6"/>
  <c r="O127" i="6" s="1"/>
  <c r="H127" i="6"/>
  <c r="E127" i="6"/>
  <c r="M126" i="6"/>
  <c r="L126" i="6"/>
  <c r="H126" i="6"/>
  <c r="E126" i="6"/>
  <c r="M125" i="6"/>
  <c r="L125" i="6"/>
  <c r="H125" i="6"/>
  <c r="E125" i="6"/>
  <c r="M124" i="6"/>
  <c r="L124" i="6"/>
  <c r="H124" i="6"/>
  <c r="E124" i="6"/>
  <c r="M123" i="6"/>
  <c r="O123" i="6" s="1"/>
  <c r="H123" i="6"/>
  <c r="E123" i="6"/>
  <c r="M122" i="6"/>
  <c r="L122" i="6"/>
  <c r="H122" i="6"/>
  <c r="E122" i="6"/>
  <c r="M121" i="6"/>
  <c r="O121" i="6" s="1"/>
  <c r="H121" i="6"/>
  <c r="E121" i="6"/>
  <c r="M120" i="6"/>
  <c r="O120" i="6" s="1"/>
  <c r="H120" i="6"/>
  <c r="E120" i="6"/>
  <c r="M119" i="6"/>
  <c r="L119" i="6"/>
  <c r="H119" i="6"/>
  <c r="E119" i="6"/>
  <c r="M118" i="6"/>
  <c r="L118" i="6"/>
  <c r="H118" i="6"/>
  <c r="E118" i="6"/>
  <c r="M117" i="6"/>
  <c r="L117" i="6"/>
  <c r="H117" i="6"/>
  <c r="E117" i="6"/>
  <c r="M116" i="6"/>
  <c r="L116" i="6"/>
  <c r="H116" i="6"/>
  <c r="E116" i="6"/>
  <c r="M115" i="6"/>
  <c r="L115" i="6"/>
  <c r="H115" i="6"/>
  <c r="E115" i="6"/>
  <c r="M114" i="6"/>
  <c r="L114" i="6"/>
  <c r="H114" i="6"/>
  <c r="E114" i="6"/>
  <c r="M113" i="6"/>
  <c r="L113" i="6"/>
  <c r="H113" i="6"/>
  <c r="E113" i="6"/>
  <c r="M112" i="6"/>
  <c r="L112" i="6"/>
  <c r="H112" i="6"/>
  <c r="E112" i="6"/>
  <c r="M111" i="6"/>
  <c r="L111" i="6"/>
  <c r="H111" i="6"/>
  <c r="E111" i="6"/>
  <c r="M110" i="6"/>
  <c r="O110" i="6" s="1"/>
  <c r="H110" i="6"/>
  <c r="E110" i="6"/>
  <c r="M109" i="6"/>
  <c r="O109" i="6" s="1"/>
  <c r="H109" i="6"/>
  <c r="E109" i="6"/>
  <c r="M108" i="6"/>
  <c r="L108" i="6"/>
  <c r="H108" i="6"/>
  <c r="E108" i="6"/>
  <c r="M107" i="6"/>
  <c r="L107" i="6"/>
  <c r="H107" i="6"/>
  <c r="E107" i="6"/>
  <c r="M106" i="6"/>
  <c r="L106" i="6"/>
  <c r="H106" i="6"/>
  <c r="E106" i="6"/>
  <c r="M105" i="6"/>
  <c r="L105" i="6"/>
  <c r="H105" i="6"/>
  <c r="E105" i="6"/>
  <c r="M104" i="6"/>
  <c r="O104" i="6" s="1"/>
  <c r="H104" i="6"/>
  <c r="E104" i="6"/>
  <c r="M103" i="6"/>
  <c r="L103" i="6"/>
  <c r="H103" i="6"/>
  <c r="E103" i="6"/>
  <c r="M102" i="6"/>
  <c r="L102" i="6"/>
  <c r="H102" i="6"/>
  <c r="E102" i="6"/>
  <c r="M101" i="6"/>
  <c r="L101" i="6"/>
  <c r="H101" i="6"/>
  <c r="E101" i="6"/>
  <c r="M100" i="6"/>
  <c r="L100" i="6"/>
  <c r="H100" i="6"/>
  <c r="E100" i="6"/>
  <c r="M99" i="6"/>
  <c r="L99" i="6"/>
  <c r="E99" i="6"/>
  <c r="M98" i="6"/>
  <c r="L98" i="6"/>
  <c r="H98" i="6"/>
  <c r="E98" i="6"/>
  <c r="M97" i="6"/>
  <c r="L97" i="6"/>
  <c r="H97" i="6"/>
  <c r="E97" i="6"/>
  <c r="M96" i="6"/>
  <c r="L96" i="6"/>
  <c r="H96" i="6"/>
  <c r="E96" i="6"/>
  <c r="M95" i="6"/>
  <c r="O95" i="6" s="1"/>
  <c r="H95" i="6"/>
  <c r="E95" i="6"/>
  <c r="M94" i="6"/>
  <c r="O94" i="6" s="1"/>
  <c r="H94" i="6"/>
  <c r="E94" i="6"/>
  <c r="M93" i="6"/>
  <c r="L93" i="6"/>
  <c r="H93" i="6"/>
  <c r="E93" i="6"/>
  <c r="M92" i="6"/>
  <c r="L92" i="6"/>
  <c r="H92" i="6"/>
  <c r="E92" i="6"/>
  <c r="M91" i="6"/>
  <c r="L91" i="6"/>
  <c r="H91" i="6"/>
  <c r="E91" i="6"/>
  <c r="M90" i="6"/>
  <c r="L90" i="6"/>
  <c r="H90" i="6"/>
  <c r="E90" i="6"/>
  <c r="M89" i="6"/>
  <c r="L89" i="6"/>
  <c r="H89" i="6"/>
  <c r="E89" i="6"/>
  <c r="M88" i="6"/>
  <c r="L88" i="6"/>
  <c r="H88" i="6"/>
  <c r="E88" i="6"/>
  <c r="M87" i="6"/>
  <c r="L87" i="6"/>
  <c r="H87" i="6"/>
  <c r="E87" i="6"/>
  <c r="M86" i="6"/>
  <c r="L86" i="6"/>
  <c r="H86" i="6"/>
  <c r="E86" i="6"/>
  <c r="M85" i="6"/>
  <c r="L85" i="6"/>
  <c r="H85" i="6"/>
  <c r="E85" i="6"/>
  <c r="M84" i="6"/>
  <c r="L84" i="6"/>
  <c r="H84" i="6"/>
  <c r="E84" i="6"/>
  <c r="M83" i="6"/>
  <c r="L83" i="6"/>
  <c r="H83" i="6"/>
  <c r="E83" i="6"/>
  <c r="M82" i="6"/>
  <c r="L82" i="6"/>
  <c r="H82" i="6"/>
  <c r="E82" i="6"/>
  <c r="M81" i="6"/>
  <c r="L81" i="6"/>
  <c r="H81" i="6"/>
  <c r="E81" i="6"/>
  <c r="M80" i="6"/>
  <c r="L80" i="6"/>
  <c r="H80" i="6"/>
  <c r="E80" i="6"/>
  <c r="M79" i="6"/>
  <c r="L79" i="6"/>
  <c r="H79" i="6"/>
  <c r="E79" i="6"/>
  <c r="M78" i="6"/>
  <c r="L78" i="6"/>
  <c r="H78" i="6"/>
  <c r="E78" i="6"/>
  <c r="M77" i="6"/>
  <c r="L77" i="6"/>
  <c r="H77" i="6"/>
  <c r="E77" i="6"/>
  <c r="M76" i="6"/>
  <c r="L76" i="6"/>
  <c r="H76" i="6"/>
  <c r="E76" i="6"/>
  <c r="M75" i="6"/>
  <c r="L75" i="6"/>
  <c r="H75" i="6"/>
  <c r="E75" i="6"/>
  <c r="M74" i="6"/>
  <c r="L74" i="6"/>
  <c r="H74" i="6"/>
  <c r="E74" i="6"/>
  <c r="M73" i="6"/>
  <c r="L73" i="6"/>
  <c r="H73" i="6"/>
  <c r="E73" i="6"/>
  <c r="M72" i="6"/>
  <c r="L72" i="6"/>
  <c r="H72" i="6"/>
  <c r="E72" i="6"/>
  <c r="M71" i="6"/>
  <c r="L71" i="6"/>
  <c r="H71" i="6"/>
  <c r="E71" i="6"/>
  <c r="M70" i="6"/>
  <c r="L70" i="6"/>
  <c r="H70" i="6"/>
  <c r="E70" i="6"/>
  <c r="M69" i="6"/>
  <c r="L69" i="6"/>
  <c r="H69" i="6"/>
  <c r="E69" i="6"/>
  <c r="M68" i="6"/>
  <c r="L68" i="6"/>
  <c r="H68" i="6"/>
  <c r="E68" i="6"/>
  <c r="M67" i="6"/>
  <c r="L67" i="6"/>
  <c r="H67" i="6"/>
  <c r="E67" i="6"/>
  <c r="M66" i="6"/>
  <c r="L66" i="6"/>
  <c r="H66" i="6"/>
  <c r="E66" i="6"/>
  <c r="M65" i="6"/>
  <c r="L65" i="6"/>
  <c r="H65" i="6"/>
  <c r="E65" i="6"/>
  <c r="M64" i="6"/>
  <c r="L64" i="6"/>
  <c r="H64" i="6"/>
  <c r="E64" i="6"/>
  <c r="M63" i="6"/>
  <c r="L63" i="6"/>
  <c r="H63" i="6"/>
  <c r="E63" i="6"/>
  <c r="M62" i="6"/>
  <c r="L62" i="6"/>
  <c r="H62" i="6"/>
  <c r="E62" i="6"/>
  <c r="M61" i="6"/>
  <c r="L61" i="6"/>
  <c r="H61" i="6"/>
  <c r="E61" i="6"/>
  <c r="M60" i="6"/>
  <c r="L60" i="6"/>
  <c r="H60" i="6"/>
  <c r="E60" i="6"/>
  <c r="M59" i="6"/>
  <c r="L59" i="6"/>
  <c r="H59" i="6"/>
  <c r="E59" i="6"/>
  <c r="M58" i="6"/>
  <c r="L58" i="6"/>
  <c r="H58" i="6"/>
  <c r="E58" i="6"/>
  <c r="M57" i="6"/>
  <c r="L57" i="6"/>
  <c r="H57" i="6"/>
  <c r="E57" i="6"/>
  <c r="M56" i="6"/>
  <c r="L56" i="6"/>
  <c r="H56" i="6"/>
  <c r="E56" i="6"/>
  <c r="M55" i="6"/>
  <c r="L55" i="6"/>
  <c r="H55" i="6"/>
  <c r="E55" i="6"/>
  <c r="M54" i="6"/>
  <c r="L54" i="6"/>
  <c r="H54" i="6"/>
  <c r="E54" i="6"/>
  <c r="M53" i="6"/>
  <c r="L53" i="6"/>
  <c r="H53" i="6"/>
  <c r="E53" i="6"/>
  <c r="M52" i="6"/>
  <c r="L52" i="6"/>
  <c r="H52" i="6"/>
  <c r="E52" i="6"/>
  <c r="M51" i="6"/>
  <c r="L51" i="6"/>
  <c r="H51" i="6"/>
  <c r="E51" i="6"/>
  <c r="M50" i="6"/>
  <c r="L50" i="6"/>
  <c r="H50" i="6"/>
  <c r="E50" i="6"/>
  <c r="M49" i="6"/>
  <c r="L49" i="6"/>
  <c r="H49" i="6"/>
  <c r="E49" i="6"/>
  <c r="M48" i="6"/>
  <c r="L48" i="6"/>
  <c r="H48" i="6"/>
  <c r="E48" i="6"/>
  <c r="M47" i="6"/>
  <c r="L47" i="6"/>
  <c r="H47" i="6"/>
  <c r="E47" i="6"/>
  <c r="M46" i="6"/>
  <c r="L46" i="6"/>
  <c r="H46" i="6"/>
  <c r="E46" i="6"/>
  <c r="M45" i="6"/>
  <c r="L45" i="6"/>
  <c r="H45" i="6"/>
  <c r="E45" i="6"/>
  <c r="M37" i="6"/>
  <c r="L37" i="6"/>
  <c r="H37" i="6"/>
  <c r="E37" i="6"/>
  <c r="M32" i="6"/>
  <c r="M186" i="2"/>
  <c r="O186" i="2" s="1"/>
  <c r="H186" i="2"/>
  <c r="E186" i="2"/>
  <c r="M185" i="2"/>
  <c r="O185" i="2" s="1"/>
  <c r="H185" i="2"/>
  <c r="E185" i="2"/>
  <c r="M184" i="2"/>
  <c r="O184" i="2" s="1"/>
  <c r="H184" i="2"/>
  <c r="E184" i="2"/>
  <c r="M183" i="2"/>
  <c r="O183" i="2" s="1"/>
  <c r="H183" i="2"/>
  <c r="E183" i="2"/>
  <c r="M182" i="2"/>
  <c r="O182" i="2" s="1"/>
  <c r="H182" i="2"/>
  <c r="E182" i="2"/>
  <c r="M181" i="2"/>
  <c r="O181" i="2" s="1"/>
  <c r="H181" i="2"/>
  <c r="E181" i="2"/>
  <c r="M180" i="2"/>
  <c r="O180" i="2" s="1"/>
  <c r="H180" i="2"/>
  <c r="E180" i="2"/>
  <c r="M179" i="2"/>
  <c r="O179" i="2" s="1"/>
  <c r="H179" i="2"/>
  <c r="E179" i="2"/>
  <c r="M178" i="2"/>
  <c r="O178" i="2" s="1"/>
  <c r="H178" i="2"/>
  <c r="E178" i="2"/>
  <c r="M177" i="2"/>
  <c r="O177" i="2" s="1"/>
  <c r="H177" i="2"/>
  <c r="E177" i="2"/>
  <c r="M176" i="2"/>
  <c r="O176" i="2" s="1"/>
  <c r="H176" i="2"/>
  <c r="E176" i="2"/>
  <c r="M175" i="2"/>
  <c r="O175" i="2" s="1"/>
  <c r="H175" i="2"/>
  <c r="E175" i="2"/>
  <c r="M174" i="2"/>
  <c r="O174" i="2" s="1"/>
  <c r="H174" i="2"/>
  <c r="E174" i="2"/>
  <c r="M173" i="2"/>
  <c r="O173" i="2" s="1"/>
  <c r="H173" i="2"/>
  <c r="E173" i="2"/>
  <c r="M172" i="2"/>
  <c r="O172" i="2" s="1"/>
  <c r="H172" i="2"/>
  <c r="E172" i="2"/>
  <c r="M171" i="2"/>
  <c r="O171" i="2" s="1"/>
  <c r="H171" i="2"/>
  <c r="E171" i="2"/>
  <c r="M170" i="2"/>
  <c r="O170" i="2" s="1"/>
  <c r="H170" i="2"/>
  <c r="E170" i="2"/>
  <c r="M169" i="2"/>
  <c r="O169" i="2" s="1"/>
  <c r="H169" i="2"/>
  <c r="E169" i="2"/>
  <c r="M168" i="2"/>
  <c r="O168" i="2" s="1"/>
  <c r="H168" i="2"/>
  <c r="E168" i="2"/>
  <c r="M167" i="2"/>
  <c r="O167" i="2" s="1"/>
  <c r="H167" i="2"/>
  <c r="E167" i="2"/>
  <c r="M166" i="2"/>
  <c r="O166" i="2" s="1"/>
  <c r="H166" i="2"/>
  <c r="E166" i="2"/>
  <c r="M165" i="2"/>
  <c r="O165" i="2" s="1"/>
  <c r="H165" i="2"/>
  <c r="E165" i="2"/>
  <c r="M164" i="2"/>
  <c r="O164" i="2" s="1"/>
  <c r="H164" i="2"/>
  <c r="E164" i="2"/>
  <c r="M163" i="2"/>
  <c r="L163" i="2"/>
  <c r="H163" i="2"/>
  <c r="E163" i="2"/>
  <c r="M162" i="2"/>
  <c r="L162" i="2"/>
  <c r="H162" i="2"/>
  <c r="E162" i="2"/>
  <c r="M161" i="2"/>
  <c r="L161" i="2"/>
  <c r="H161" i="2"/>
  <c r="E161" i="2"/>
  <c r="M160" i="2"/>
  <c r="L160" i="2"/>
  <c r="H160" i="2"/>
  <c r="E160" i="2"/>
  <c r="M159" i="2"/>
  <c r="L159" i="2"/>
  <c r="H159" i="2"/>
  <c r="E159" i="2"/>
  <c r="M158" i="2"/>
  <c r="L158" i="2"/>
  <c r="H158" i="2"/>
  <c r="E158" i="2"/>
  <c r="M157" i="2"/>
  <c r="L157" i="2"/>
  <c r="H157" i="2"/>
  <c r="E157" i="2"/>
  <c r="M156" i="2"/>
  <c r="L156" i="2"/>
  <c r="H156" i="2"/>
  <c r="E156" i="2"/>
  <c r="M155" i="2"/>
  <c r="L155" i="2"/>
  <c r="H155" i="2"/>
  <c r="E155" i="2"/>
  <c r="M154" i="2"/>
  <c r="L154" i="2"/>
  <c r="H154" i="2"/>
  <c r="E154" i="2"/>
  <c r="M153" i="2"/>
  <c r="L153" i="2"/>
  <c r="H153" i="2"/>
  <c r="E153" i="2"/>
  <c r="M152" i="2"/>
  <c r="L152" i="2"/>
  <c r="H152" i="2"/>
  <c r="E152" i="2"/>
  <c r="M151" i="2"/>
  <c r="L151" i="2"/>
  <c r="H151" i="2"/>
  <c r="E151" i="2"/>
  <c r="M150" i="2"/>
  <c r="L150" i="2"/>
  <c r="H150" i="2"/>
  <c r="E150" i="2"/>
  <c r="M149" i="2"/>
  <c r="L149" i="2"/>
  <c r="H149" i="2"/>
  <c r="E149" i="2"/>
  <c r="M148" i="2"/>
  <c r="L148" i="2"/>
  <c r="H148" i="2"/>
  <c r="E148" i="2"/>
  <c r="M147" i="2"/>
  <c r="L147" i="2"/>
  <c r="H147" i="2"/>
  <c r="E147" i="2"/>
  <c r="M146" i="2"/>
  <c r="L146" i="2"/>
  <c r="H146" i="2"/>
  <c r="E146" i="2"/>
  <c r="M145" i="2"/>
  <c r="L145" i="2"/>
  <c r="H145" i="2"/>
  <c r="E145" i="2"/>
  <c r="M144" i="2"/>
  <c r="L144" i="2"/>
  <c r="H144" i="2"/>
  <c r="E144" i="2"/>
  <c r="M143" i="2"/>
  <c r="L143" i="2"/>
  <c r="H143" i="2"/>
  <c r="E143" i="2"/>
  <c r="M142" i="2"/>
  <c r="L142" i="2"/>
  <c r="H142" i="2"/>
  <c r="E142" i="2"/>
  <c r="M141" i="2"/>
  <c r="L141" i="2"/>
  <c r="H141" i="2"/>
  <c r="E141" i="2"/>
  <c r="M140" i="2"/>
  <c r="L140" i="2"/>
  <c r="H140" i="2"/>
  <c r="E140" i="2"/>
  <c r="M139" i="2"/>
  <c r="L139" i="2"/>
  <c r="H139" i="2"/>
  <c r="E139" i="2"/>
  <c r="M138" i="2"/>
  <c r="L138" i="2"/>
  <c r="H138" i="2"/>
  <c r="E138" i="2"/>
  <c r="M137" i="2"/>
  <c r="L137" i="2"/>
  <c r="H137" i="2"/>
  <c r="E137" i="2"/>
  <c r="M136" i="2"/>
  <c r="L136" i="2"/>
  <c r="H136" i="2"/>
  <c r="E136" i="2"/>
  <c r="M135" i="2"/>
  <c r="L135" i="2"/>
  <c r="H135" i="2"/>
  <c r="E135" i="2"/>
  <c r="M134" i="2"/>
  <c r="L134" i="2"/>
  <c r="H134" i="2"/>
  <c r="E134" i="2"/>
  <c r="M133" i="2"/>
  <c r="L133" i="2"/>
  <c r="H133" i="2"/>
  <c r="E133" i="2"/>
  <c r="M132" i="2"/>
  <c r="L132" i="2"/>
  <c r="H132" i="2"/>
  <c r="E132" i="2"/>
  <c r="M131" i="2"/>
  <c r="L131" i="2"/>
  <c r="H131" i="2"/>
  <c r="E131" i="2"/>
  <c r="M130" i="2"/>
  <c r="L130" i="2"/>
  <c r="H130" i="2"/>
  <c r="E130" i="2"/>
  <c r="M129" i="2"/>
  <c r="L129" i="2"/>
  <c r="H129" i="2"/>
  <c r="E129" i="2"/>
  <c r="M128" i="2"/>
  <c r="L128" i="2"/>
  <c r="H128" i="2"/>
  <c r="E128" i="2"/>
  <c r="L127" i="2"/>
  <c r="O127" i="2" s="1"/>
  <c r="H127" i="2"/>
  <c r="E127" i="2"/>
  <c r="M126" i="2"/>
  <c r="L126" i="2"/>
  <c r="H126" i="2"/>
  <c r="E126" i="2"/>
  <c r="M125" i="2"/>
  <c r="L125" i="2"/>
  <c r="H125" i="2"/>
  <c r="E125" i="2"/>
  <c r="M124" i="2"/>
  <c r="L124" i="2"/>
  <c r="H124" i="2"/>
  <c r="E124" i="2"/>
  <c r="M123" i="2"/>
  <c r="L123" i="2"/>
  <c r="H123" i="2"/>
  <c r="E123" i="2"/>
  <c r="M122" i="2"/>
  <c r="L122" i="2"/>
  <c r="H122" i="2"/>
  <c r="E122" i="2"/>
  <c r="M121" i="2"/>
  <c r="L121" i="2"/>
  <c r="H121" i="2"/>
  <c r="E121" i="2"/>
  <c r="M120" i="2"/>
  <c r="L120" i="2"/>
  <c r="H120" i="2"/>
  <c r="E120" i="2"/>
  <c r="M119" i="2"/>
  <c r="L119" i="2"/>
  <c r="H119" i="2"/>
  <c r="E119" i="2"/>
  <c r="M118" i="2"/>
  <c r="L118" i="2"/>
  <c r="H118" i="2"/>
  <c r="E118" i="2"/>
  <c r="M117" i="2"/>
  <c r="L117" i="2"/>
  <c r="H117" i="2"/>
  <c r="E117" i="2"/>
  <c r="M116" i="2"/>
  <c r="L116" i="2"/>
  <c r="H116" i="2"/>
  <c r="E116" i="2"/>
  <c r="M115" i="2"/>
  <c r="L115" i="2"/>
  <c r="H115" i="2"/>
  <c r="E115" i="2"/>
  <c r="M114" i="2"/>
  <c r="O114" i="2" s="1"/>
  <c r="H114" i="2"/>
  <c r="E114" i="2"/>
  <c r="M113" i="2"/>
  <c r="L113" i="2"/>
  <c r="H113" i="2"/>
  <c r="E113" i="2"/>
  <c r="M112" i="2"/>
  <c r="L112" i="2"/>
  <c r="H112" i="2"/>
  <c r="E112" i="2"/>
  <c r="M111" i="2"/>
  <c r="L111" i="2"/>
  <c r="H111" i="2"/>
  <c r="E111" i="2"/>
  <c r="M110" i="2"/>
  <c r="O110" i="2" s="1"/>
  <c r="H110" i="2"/>
  <c r="E110" i="2"/>
  <c r="M109" i="2"/>
  <c r="L109" i="2"/>
  <c r="H109" i="2"/>
  <c r="E109" i="2"/>
  <c r="M108" i="2"/>
  <c r="L108" i="2"/>
  <c r="H108" i="2"/>
  <c r="E108" i="2"/>
  <c r="M107" i="2"/>
  <c r="L107" i="2"/>
  <c r="H107" i="2"/>
  <c r="E107" i="2"/>
  <c r="M106" i="2"/>
  <c r="O106" i="2" s="1"/>
  <c r="H106" i="2"/>
  <c r="E106" i="2"/>
  <c r="M105" i="2"/>
  <c r="L105" i="2"/>
  <c r="H105" i="2"/>
  <c r="E105" i="2"/>
  <c r="M104" i="2"/>
  <c r="O104" i="2" s="1"/>
  <c r="H104" i="2"/>
  <c r="E104" i="2"/>
  <c r="M103" i="2"/>
  <c r="O103" i="2" s="1"/>
  <c r="H103" i="2"/>
  <c r="E103" i="2"/>
  <c r="M102" i="2"/>
  <c r="L102" i="2"/>
  <c r="H102" i="2"/>
  <c r="E102" i="2"/>
  <c r="M101" i="2"/>
  <c r="L101" i="2"/>
  <c r="H101" i="2"/>
  <c r="E101" i="2"/>
  <c r="M100" i="2"/>
  <c r="L100" i="2"/>
  <c r="H100" i="2"/>
  <c r="E100" i="2"/>
  <c r="M99" i="2"/>
  <c r="L99" i="2"/>
  <c r="H99" i="2"/>
  <c r="E99" i="2"/>
  <c r="M98" i="2"/>
  <c r="L98" i="2"/>
  <c r="H98" i="2"/>
  <c r="E98" i="2"/>
  <c r="M97" i="2"/>
  <c r="L97" i="2"/>
  <c r="H97" i="2"/>
  <c r="E97" i="2"/>
  <c r="M96" i="2"/>
  <c r="L96" i="2"/>
  <c r="H96" i="2"/>
  <c r="E96" i="2"/>
  <c r="M95" i="2"/>
  <c r="L95" i="2"/>
  <c r="H95" i="2"/>
  <c r="E95" i="2"/>
  <c r="M94" i="2"/>
  <c r="L94" i="2"/>
  <c r="H94" i="2"/>
  <c r="E94" i="2"/>
  <c r="M93" i="2"/>
  <c r="O93" i="2" s="1"/>
  <c r="H93" i="2"/>
  <c r="E93" i="2"/>
  <c r="M92" i="2"/>
  <c r="O92" i="2" s="1"/>
  <c r="H92" i="2"/>
  <c r="E92" i="2"/>
  <c r="M91" i="2"/>
  <c r="L91" i="2"/>
  <c r="H91" i="2"/>
  <c r="E91" i="2"/>
  <c r="M90" i="2"/>
  <c r="L90" i="2"/>
  <c r="H90" i="2"/>
  <c r="E90" i="2"/>
  <c r="M89" i="2"/>
  <c r="L89" i="2"/>
  <c r="H89" i="2"/>
  <c r="E89" i="2"/>
  <c r="M88" i="2"/>
  <c r="L88" i="2"/>
  <c r="H88" i="2"/>
  <c r="E88" i="2"/>
  <c r="M87" i="2"/>
  <c r="O87" i="2" s="1"/>
  <c r="H87" i="2"/>
  <c r="E87" i="2"/>
  <c r="M86" i="2"/>
  <c r="L86" i="2"/>
  <c r="H86" i="2"/>
  <c r="E86" i="2"/>
  <c r="M85" i="2"/>
  <c r="L85" i="2"/>
  <c r="H85" i="2"/>
  <c r="E85" i="2"/>
  <c r="M84" i="2"/>
  <c r="L84" i="2"/>
  <c r="H84" i="2"/>
  <c r="E84" i="2"/>
  <c r="M83" i="2"/>
  <c r="L83" i="2"/>
  <c r="H83" i="2"/>
  <c r="E83" i="2"/>
  <c r="M82" i="2"/>
  <c r="L82" i="2"/>
  <c r="E82" i="2"/>
  <c r="M81" i="2"/>
  <c r="L81" i="2"/>
  <c r="H81" i="2"/>
  <c r="E81" i="2"/>
  <c r="M80" i="2"/>
  <c r="L80" i="2"/>
  <c r="H80" i="2"/>
  <c r="E80" i="2"/>
  <c r="M79" i="2"/>
  <c r="L79" i="2"/>
  <c r="H79" i="2"/>
  <c r="E79" i="2"/>
  <c r="M78" i="2"/>
  <c r="O78" i="2" s="1"/>
  <c r="H78" i="2"/>
  <c r="E78" i="2"/>
  <c r="M77" i="2"/>
  <c r="O77" i="2" s="1"/>
  <c r="H77" i="2"/>
  <c r="E77" i="2"/>
  <c r="M76" i="2"/>
  <c r="L76" i="2"/>
  <c r="H76" i="2"/>
  <c r="E76" i="2"/>
  <c r="M75" i="2"/>
  <c r="L75" i="2"/>
  <c r="H75" i="2"/>
  <c r="E75" i="2"/>
  <c r="M74" i="2"/>
  <c r="L74" i="2"/>
  <c r="H74" i="2"/>
  <c r="E74" i="2"/>
  <c r="M73" i="2"/>
  <c r="L73" i="2"/>
  <c r="H73" i="2"/>
  <c r="E73" i="2"/>
  <c r="M72" i="2"/>
  <c r="L72" i="2"/>
  <c r="H72" i="2"/>
  <c r="E72" i="2"/>
  <c r="M71" i="2"/>
  <c r="L71" i="2"/>
  <c r="H71" i="2"/>
  <c r="E71" i="2"/>
  <c r="M70" i="2"/>
  <c r="L70" i="2"/>
  <c r="H70" i="2"/>
  <c r="E70" i="2"/>
  <c r="M69" i="2"/>
  <c r="L69" i="2"/>
  <c r="H69" i="2"/>
  <c r="E69" i="2"/>
  <c r="M68" i="2"/>
  <c r="L68" i="2"/>
  <c r="H68" i="2"/>
  <c r="E68" i="2"/>
  <c r="M67" i="2"/>
  <c r="L67" i="2"/>
  <c r="H67" i="2"/>
  <c r="E67" i="2"/>
  <c r="M66" i="2"/>
  <c r="L66" i="2"/>
  <c r="H66" i="2"/>
  <c r="E66" i="2"/>
  <c r="M65" i="2"/>
  <c r="L65" i="2"/>
  <c r="H65" i="2"/>
  <c r="E65" i="2"/>
  <c r="M64" i="2"/>
  <c r="L64" i="2"/>
  <c r="H64" i="2"/>
  <c r="E64" i="2"/>
  <c r="M63" i="2"/>
  <c r="L63" i="2"/>
  <c r="H63" i="2"/>
  <c r="E63" i="2"/>
  <c r="M62" i="2"/>
  <c r="L62" i="2"/>
  <c r="H62" i="2"/>
  <c r="E62" i="2"/>
  <c r="M61" i="2"/>
  <c r="L61" i="2"/>
  <c r="H61" i="2"/>
  <c r="E61" i="2"/>
  <c r="M60" i="2"/>
  <c r="L60" i="2"/>
  <c r="H60" i="2"/>
  <c r="E60" i="2"/>
  <c r="M59" i="2"/>
  <c r="L59" i="2"/>
  <c r="H59" i="2"/>
  <c r="E59" i="2"/>
  <c r="M58" i="2"/>
  <c r="L58" i="2"/>
  <c r="H58" i="2"/>
  <c r="E58" i="2"/>
  <c r="M57" i="2"/>
  <c r="L57" i="2"/>
  <c r="H57" i="2"/>
  <c r="E57" i="2"/>
  <c r="M56" i="2"/>
  <c r="L56" i="2"/>
  <c r="H56" i="2"/>
  <c r="E56" i="2"/>
  <c r="M55" i="2"/>
  <c r="L55" i="2"/>
  <c r="H55" i="2"/>
  <c r="E55" i="2"/>
  <c r="M54" i="2"/>
  <c r="L54" i="2"/>
  <c r="H54" i="2"/>
  <c r="E54" i="2"/>
  <c r="M53" i="2"/>
  <c r="L53" i="2"/>
  <c r="H53" i="2"/>
  <c r="E53" i="2"/>
  <c r="M52" i="2"/>
  <c r="L52" i="2"/>
  <c r="H52" i="2"/>
  <c r="E52" i="2"/>
  <c r="M51" i="2"/>
  <c r="L51" i="2"/>
  <c r="H51" i="2"/>
  <c r="E51" i="2"/>
  <c r="M50" i="2"/>
  <c r="L50" i="2"/>
  <c r="H50" i="2"/>
  <c r="E50" i="2"/>
  <c r="M49" i="2"/>
  <c r="L49" i="2"/>
  <c r="H49" i="2"/>
  <c r="E49" i="2"/>
  <c r="M48" i="2"/>
  <c r="L48" i="2"/>
  <c r="H48" i="2"/>
  <c r="E48" i="2"/>
  <c r="M47" i="2"/>
  <c r="L47" i="2"/>
  <c r="H47" i="2"/>
  <c r="E47" i="2"/>
  <c r="M46" i="2"/>
  <c r="L46" i="2"/>
  <c r="H46" i="2"/>
  <c r="E46" i="2"/>
  <c r="M45" i="2"/>
  <c r="L45" i="2"/>
  <c r="H45" i="2"/>
  <c r="E45" i="2"/>
  <c r="M44" i="2"/>
  <c r="L44" i="2"/>
  <c r="H44" i="2"/>
  <c r="E44" i="2"/>
  <c r="M43" i="2"/>
  <c r="L43" i="2"/>
  <c r="H43" i="2"/>
  <c r="E43" i="2"/>
  <c r="M42" i="2"/>
  <c r="L42" i="2"/>
  <c r="H42" i="2"/>
  <c r="E42" i="2"/>
  <c r="M41" i="2"/>
  <c r="L41" i="2"/>
  <c r="H41" i="2"/>
  <c r="E41" i="2"/>
  <c r="M40" i="2"/>
  <c r="L40" i="2"/>
  <c r="H40" i="2"/>
  <c r="E40" i="2"/>
  <c r="M39" i="2"/>
  <c r="L39" i="2"/>
  <c r="H39" i="2"/>
  <c r="E39" i="2"/>
  <c r="M38" i="2"/>
  <c r="L38" i="2"/>
  <c r="H38" i="2"/>
  <c r="E38" i="2"/>
  <c r="M37" i="2"/>
  <c r="L37" i="2"/>
  <c r="H37" i="2"/>
  <c r="E37" i="2"/>
  <c r="M36" i="2"/>
  <c r="L36" i="2"/>
  <c r="H36" i="2"/>
  <c r="E36" i="2"/>
  <c r="M35" i="2"/>
  <c r="L35" i="2"/>
  <c r="H35" i="2"/>
  <c r="E35" i="2"/>
  <c r="M34" i="2"/>
  <c r="L34" i="2"/>
  <c r="H34" i="2"/>
  <c r="E34" i="2"/>
  <c r="M33" i="2"/>
  <c r="L33" i="2"/>
  <c r="H33" i="2"/>
  <c r="E33" i="2"/>
  <c r="M28" i="2"/>
  <c r="M17" i="2"/>
  <c r="M13" i="2"/>
  <c r="M5" i="2"/>
  <c r="M4" i="2"/>
  <c r="L4" i="2"/>
  <c r="L48" i="4"/>
  <c r="L69" i="4"/>
  <c r="E65" i="4"/>
  <c r="H54" i="4"/>
  <c r="E54" i="4"/>
  <c r="L54" i="4"/>
  <c r="H53" i="4"/>
  <c r="E53" i="4"/>
  <c r="L71" i="4"/>
  <c r="L64" i="4"/>
  <c r="L53" i="4"/>
  <c r="L74" i="4"/>
  <c r="L82" i="4"/>
  <c r="L58" i="4"/>
  <c r="L59" i="4"/>
  <c r="H67" i="4"/>
  <c r="L80" i="4"/>
  <c r="L52" i="4"/>
  <c r="L87" i="4"/>
  <c r="L96" i="4"/>
  <c r="L93" i="4"/>
  <c r="L79" i="4"/>
  <c r="L57" i="4"/>
  <c r="L56" i="4"/>
  <c r="L66" i="4"/>
  <c r="L70" i="4"/>
  <c r="L60" i="4"/>
  <c r="L88" i="4"/>
  <c r="L95" i="4"/>
  <c r="E81" i="4"/>
  <c r="L72" i="4"/>
  <c r="L51" i="4"/>
  <c r="L55" i="4"/>
  <c r="L76" i="4"/>
  <c r="E80" i="4"/>
  <c r="L75" i="4"/>
  <c r="L68" i="4"/>
  <c r="L61" i="4"/>
  <c r="E90" i="4"/>
  <c r="L90" i="4"/>
  <c r="L81" i="4"/>
  <c r="L65" i="4"/>
  <c r="L85" i="4"/>
  <c r="L91" i="4"/>
  <c r="L117" i="4"/>
  <c r="H119" i="4"/>
  <c r="L119" i="4"/>
  <c r="H116" i="4"/>
  <c r="E116" i="4"/>
  <c r="L133" i="4"/>
  <c r="L116" i="4"/>
  <c r="E110" i="4"/>
  <c r="L111" i="4"/>
  <c r="L110" i="4"/>
  <c r="L127" i="4"/>
  <c r="L114" i="4"/>
  <c r="L106" i="4"/>
  <c r="H133" i="4"/>
  <c r="L105" i="4"/>
  <c r="E103" i="4"/>
  <c r="L108" i="4"/>
  <c r="E118" i="4"/>
  <c r="L121" i="4"/>
  <c r="L118" i="4"/>
  <c r="L136" i="4"/>
  <c r="O151" i="8" l="1"/>
  <c r="O157" i="8"/>
  <c r="O71" i="16"/>
  <c r="O152" i="16"/>
  <c r="O44" i="16"/>
  <c r="O77" i="16"/>
  <c r="O151" i="16"/>
  <c r="O143" i="8"/>
  <c r="O115" i="8"/>
  <c r="O155" i="8"/>
  <c r="O153" i="16"/>
  <c r="O38" i="16"/>
  <c r="O162" i="16"/>
  <c r="O50" i="16"/>
  <c r="O79" i="16"/>
  <c r="O52" i="16"/>
  <c r="O109" i="16"/>
  <c r="O154" i="16"/>
  <c r="O165" i="16"/>
  <c r="O36" i="16"/>
  <c r="O58" i="16"/>
  <c r="O69" i="16"/>
  <c r="O42" i="16"/>
  <c r="O155" i="16"/>
  <c r="O158" i="16"/>
  <c r="O54" i="16"/>
  <c r="O156" i="16"/>
  <c r="O167" i="16"/>
  <c r="O124" i="16"/>
  <c r="O166" i="16"/>
  <c r="O26" i="8"/>
  <c r="O139" i="8"/>
  <c r="O77" i="8"/>
  <c r="O137" i="8"/>
  <c r="O147" i="8"/>
  <c r="O145" i="8"/>
  <c r="O36" i="8"/>
  <c r="O149" i="8"/>
  <c r="O136" i="8"/>
  <c r="O117" i="8"/>
  <c r="O16" i="8"/>
  <c r="O45" i="8"/>
  <c r="O47" i="8"/>
  <c r="O49" i="8"/>
  <c r="O51" i="8"/>
  <c r="O53" i="8"/>
  <c r="O59" i="8"/>
  <c r="O61" i="8"/>
  <c r="O63" i="8"/>
  <c r="O67" i="8"/>
  <c r="O69" i="8"/>
  <c r="O128" i="8"/>
  <c r="O140" i="8"/>
  <c r="O148" i="8"/>
  <c r="O154" i="8"/>
  <c r="O38" i="8"/>
  <c r="O42" i="8"/>
  <c r="O52" i="8"/>
  <c r="O54" i="8"/>
  <c r="O58" i="8"/>
  <c r="O66" i="8"/>
  <c r="O123" i="8"/>
  <c r="O125" i="8"/>
  <c r="O127" i="8"/>
  <c r="O90" i="8"/>
  <c r="O92" i="8"/>
  <c r="O107" i="8"/>
  <c r="H32" i="6"/>
  <c r="O60" i="16"/>
  <c r="O93" i="16"/>
  <c r="O121" i="16"/>
  <c r="O123" i="16"/>
  <c r="O49" i="16"/>
  <c r="O68" i="16"/>
  <c r="O70" i="16"/>
  <c r="O72" i="16"/>
  <c r="O74" i="16"/>
  <c r="O78" i="16"/>
  <c r="O80" i="16"/>
  <c r="O35" i="16"/>
  <c r="O87" i="16"/>
  <c r="O89" i="16"/>
  <c r="O98" i="16"/>
  <c r="O104" i="16"/>
  <c r="O106" i="16"/>
  <c r="O125" i="16"/>
  <c r="O127" i="16"/>
  <c r="O129" i="16"/>
  <c r="O141" i="16"/>
  <c r="O149" i="16"/>
  <c r="O37" i="16"/>
  <c r="O43" i="16"/>
  <c r="O45" i="16"/>
  <c r="O51" i="16"/>
  <c r="O53" i="16"/>
  <c r="O55" i="16"/>
  <c r="O57" i="16"/>
  <c r="O113" i="16"/>
  <c r="O65" i="16"/>
  <c r="O34" i="16"/>
  <c r="O84" i="16"/>
  <c r="O101" i="16"/>
  <c r="O105" i="16"/>
  <c r="O140" i="16"/>
  <c r="O150" i="16"/>
  <c r="O160" i="16"/>
  <c r="O83" i="16"/>
  <c r="O62" i="16"/>
  <c r="O64" i="16"/>
  <c r="O66" i="16"/>
  <c r="O86" i="16"/>
  <c r="O94" i="16"/>
  <c r="O111" i="16"/>
  <c r="O117" i="16"/>
  <c r="O135" i="16"/>
  <c r="O137" i="16"/>
  <c r="O143" i="16"/>
  <c r="O145" i="16"/>
  <c r="O147" i="16"/>
  <c r="O41" i="16"/>
  <c r="O76" i="16"/>
  <c r="O99" i="16"/>
  <c r="O122" i="16"/>
  <c r="O9" i="16"/>
  <c r="O24" i="16"/>
  <c r="O31" i="16"/>
  <c r="O61" i="16"/>
  <c r="O63" i="16"/>
  <c r="O116" i="16"/>
  <c r="O134" i="16"/>
  <c r="O136" i="16"/>
  <c r="O142" i="16"/>
  <c r="O144" i="16"/>
  <c r="O146" i="16"/>
  <c r="O148" i="16"/>
  <c r="O26" i="13"/>
  <c r="O40" i="16"/>
  <c r="O103" i="16"/>
  <c r="O120" i="16"/>
  <c r="O133" i="16"/>
  <c r="O164" i="16"/>
  <c r="O22" i="16"/>
  <c r="O46" i="16"/>
  <c r="O48" i="16"/>
  <c r="O59" i="16"/>
  <c r="O73" i="16"/>
  <c r="O75" i="16"/>
  <c r="O88" i="16"/>
  <c r="O90" i="16"/>
  <c r="O92" i="16"/>
  <c r="O139" i="16"/>
  <c r="O157" i="16"/>
  <c r="O159" i="16"/>
  <c r="O39" i="16"/>
  <c r="O100" i="16"/>
  <c r="O102" i="16"/>
  <c r="O115" i="16"/>
  <c r="O119" i="16"/>
  <c r="O126" i="16"/>
  <c r="O128" i="16"/>
  <c r="O132" i="16"/>
  <c r="O161" i="16"/>
  <c r="O163" i="16"/>
  <c r="O56" i="16"/>
  <c r="O130" i="16"/>
  <c r="O47" i="16"/>
  <c r="O67" i="16"/>
  <c r="O85" i="16"/>
  <c r="O95" i="16"/>
  <c r="O112" i="16"/>
  <c r="O138" i="16"/>
  <c r="E40" i="15"/>
  <c r="O49" i="15"/>
  <c r="O65" i="15"/>
  <c r="O73" i="15"/>
  <c r="O77" i="15"/>
  <c r="O79" i="15"/>
  <c r="O81" i="15"/>
  <c r="O140" i="15"/>
  <c r="O148" i="15"/>
  <c r="O152" i="15"/>
  <c r="H25" i="15"/>
  <c r="O171" i="15"/>
  <c r="O173" i="15"/>
  <c r="O48" i="6"/>
  <c r="O52" i="6"/>
  <c r="O56" i="6"/>
  <c r="O165" i="6"/>
  <c r="O139" i="6"/>
  <c r="O49" i="6"/>
  <c r="O33" i="16"/>
  <c r="O135" i="8"/>
  <c r="O119" i="8"/>
  <c r="O78" i="8"/>
  <c r="O80" i="8"/>
  <c r="O110" i="8"/>
  <c r="O112" i="8"/>
  <c r="O118" i="8"/>
  <c r="O120" i="8"/>
  <c r="O71" i="8"/>
  <c r="O35" i="8"/>
  <c r="O114" i="8"/>
  <c r="O134" i="8"/>
  <c r="O104" i="8"/>
  <c r="O150" i="8"/>
  <c r="O48" i="8"/>
  <c r="O62" i="8"/>
  <c r="O95" i="8"/>
  <c r="O97" i="8"/>
  <c r="O124" i="8"/>
  <c r="O132" i="8"/>
  <c r="O32" i="8"/>
  <c r="O74" i="8"/>
  <c r="O13" i="8"/>
  <c r="O19" i="8"/>
  <c r="O25" i="8"/>
  <c r="O27" i="8"/>
  <c r="O29" i="8"/>
  <c r="O31" i="8"/>
  <c r="O33" i="8"/>
  <c r="O75" i="8"/>
  <c r="O113" i="8"/>
  <c r="O144" i="8"/>
  <c r="O146" i="8"/>
  <c r="O43" i="8"/>
  <c r="O65" i="8"/>
  <c r="O86" i="8"/>
  <c r="O94" i="8"/>
  <c r="O133" i="8"/>
  <c r="O158" i="8"/>
  <c r="O40" i="8"/>
  <c r="O44" i="8"/>
  <c r="O46" i="8"/>
  <c r="O50" i="8"/>
  <c r="O83" i="8"/>
  <c r="O85" i="8"/>
  <c r="O91" i="8"/>
  <c r="O93" i="8"/>
  <c r="O103" i="8"/>
  <c r="O130" i="8"/>
  <c r="O141" i="8"/>
  <c r="O152" i="8"/>
  <c r="O79" i="8"/>
  <c r="O111" i="8"/>
  <c r="O156" i="8"/>
  <c r="O37" i="8"/>
  <c r="O39" i="8"/>
  <c r="O41" i="8"/>
  <c r="O56" i="8"/>
  <c r="O60" i="8"/>
  <c r="O121" i="8"/>
  <c r="O138" i="8"/>
  <c r="O142" i="8"/>
  <c r="O96" i="8"/>
  <c r="O102" i="8"/>
  <c r="O129" i="8"/>
  <c r="O131" i="8"/>
  <c r="O153" i="8"/>
  <c r="O64" i="8"/>
  <c r="O84" i="8"/>
  <c r="O28" i="8"/>
  <c r="O30" i="8"/>
  <c r="O34" i="8"/>
  <c r="O55" i="8"/>
  <c r="O57" i="8"/>
  <c r="O68" i="8"/>
  <c r="O70" i="8"/>
  <c r="O76" i="8"/>
  <c r="O100" i="8"/>
  <c r="O106" i="8"/>
  <c r="O116" i="8"/>
  <c r="O126" i="8"/>
  <c r="O156" i="15"/>
  <c r="H40" i="15"/>
  <c r="O92" i="15"/>
  <c r="O42" i="15"/>
  <c r="O44" i="15"/>
  <c r="O64" i="15"/>
  <c r="O76" i="15"/>
  <c r="O80" i="15"/>
  <c r="O84" i="15"/>
  <c r="O139" i="15"/>
  <c r="O141" i="15"/>
  <c r="H34" i="4"/>
  <c r="O140" i="6"/>
  <c r="O142" i="6"/>
  <c r="O126" i="15"/>
  <c r="O128" i="15"/>
  <c r="O122" i="15"/>
  <c r="O149" i="15"/>
  <c r="O157" i="15"/>
  <c r="O54" i="15"/>
  <c r="O127" i="15"/>
  <c r="O111" i="15"/>
  <c r="O172" i="15"/>
  <c r="O99" i="15"/>
  <c r="O163" i="15"/>
  <c r="O60" i="15"/>
  <c r="O131" i="15"/>
  <c r="O91" i="15"/>
  <c r="O110" i="15"/>
  <c r="O96" i="15"/>
  <c r="O133" i="15"/>
  <c r="E25" i="15"/>
  <c r="O48" i="15"/>
  <c r="O135" i="15"/>
  <c r="O118" i="15"/>
  <c r="O86" i="15"/>
  <c r="O95" i="15"/>
  <c r="O166" i="15"/>
  <c r="O32" i="15"/>
  <c r="E31" i="13"/>
  <c r="O57" i="15"/>
  <c r="O59" i="15"/>
  <c r="O90" i="15"/>
  <c r="O100" i="15"/>
  <c r="O116" i="15"/>
  <c r="O124" i="15"/>
  <c r="O136" i="15"/>
  <c r="O155" i="15"/>
  <c r="O165" i="15"/>
  <c r="H32" i="15"/>
  <c r="O67" i="15"/>
  <c r="O107" i="15"/>
  <c r="O109" i="15"/>
  <c r="O144" i="15"/>
  <c r="O41" i="15"/>
  <c r="O56" i="15"/>
  <c r="O87" i="15"/>
  <c r="O101" i="15"/>
  <c r="O123" i="15"/>
  <c r="O137" i="15"/>
  <c r="O154" i="15"/>
  <c r="O160" i="15"/>
  <c r="O162" i="15"/>
  <c r="O145" i="15"/>
  <c r="O147" i="15"/>
  <c r="O164" i="15"/>
  <c r="O62" i="15"/>
  <c r="O66" i="15"/>
  <c r="O68" i="15"/>
  <c r="O72" i="15"/>
  <c r="O94" i="15"/>
  <c r="O106" i="15"/>
  <c r="O174" i="15"/>
  <c r="O46" i="15"/>
  <c r="O61" i="15"/>
  <c r="O63" i="15"/>
  <c r="O70" i="15"/>
  <c r="O83" i="15"/>
  <c r="O130" i="15"/>
  <c r="O150" i="15"/>
  <c r="O159" i="15"/>
  <c r="O161" i="15"/>
  <c r="O168" i="15"/>
  <c r="O170" i="15"/>
  <c r="O146" i="15"/>
  <c r="E32" i="15"/>
  <c r="O50" i="15"/>
  <c r="O52" i="15"/>
  <c r="O74" i="15"/>
  <c r="O85" i="15"/>
  <c r="O113" i="15"/>
  <c r="O119" i="15"/>
  <c r="O132" i="15"/>
  <c r="O134" i="15"/>
  <c r="O143" i="15"/>
  <c r="O40" i="15"/>
  <c r="O25" i="15"/>
  <c r="O43" i="15"/>
  <c r="O45" i="15"/>
  <c r="O47" i="15"/>
  <c r="O58" i="15"/>
  <c r="O69" i="15"/>
  <c r="O71" i="15"/>
  <c r="O78" i="15"/>
  <c r="O93" i="15"/>
  <c r="O102" i="15"/>
  <c r="O108" i="15"/>
  <c r="O167" i="15"/>
  <c r="O169" i="15"/>
  <c r="O82" i="15"/>
  <c r="O129" i="15"/>
  <c r="O151" i="15"/>
  <c r="O158" i="15"/>
  <c r="O51" i="15"/>
  <c r="O53" i="15"/>
  <c r="O55" i="15"/>
  <c r="O75" i="15"/>
  <c r="O97" i="15"/>
  <c r="O105" i="15"/>
  <c r="O112" i="15"/>
  <c r="O120" i="15"/>
  <c r="O142" i="15"/>
  <c r="O153" i="15"/>
  <c r="O116" i="6"/>
  <c r="E43" i="4"/>
  <c r="E6" i="14"/>
  <c r="H25" i="14"/>
  <c r="O25" i="14"/>
  <c r="E29" i="14"/>
  <c r="E34" i="14"/>
  <c r="O66" i="14"/>
  <c r="O72" i="14"/>
  <c r="O78" i="14"/>
  <c r="O150" i="6"/>
  <c r="O152" i="6"/>
  <c r="O158" i="6"/>
  <c r="O160" i="6"/>
  <c r="O164" i="6"/>
  <c r="O174" i="6"/>
  <c r="O149" i="6"/>
  <c r="O106" i="6"/>
  <c r="O176" i="6"/>
  <c r="O96" i="6"/>
  <c r="O66" i="6"/>
  <c r="O82" i="6"/>
  <c r="O97" i="6"/>
  <c r="O137" i="6"/>
  <c r="O166" i="6"/>
  <c r="O65" i="6"/>
  <c r="O83" i="6"/>
  <c r="O85" i="6"/>
  <c r="O87" i="6"/>
  <c r="O89" i="6"/>
  <c r="O91" i="6"/>
  <c r="O93" i="6"/>
  <c r="O51" i="6"/>
  <c r="O53" i="6"/>
  <c r="O55" i="6"/>
  <c r="O57" i="6"/>
  <c r="O59" i="6"/>
  <c r="O61" i="6"/>
  <c r="O63" i="6"/>
  <c r="O112" i="6"/>
  <c r="O159" i="6"/>
  <c r="O81" i="6"/>
  <c r="O177" i="6"/>
  <c r="O179" i="6"/>
  <c r="O62" i="6"/>
  <c r="O90" i="6"/>
  <c r="O124" i="6"/>
  <c r="O126" i="6"/>
  <c r="O122" i="6"/>
  <c r="O50" i="6"/>
  <c r="O58" i="6"/>
  <c r="O154" i="6"/>
  <c r="O68" i="6"/>
  <c r="O72" i="6"/>
  <c r="O74" i="6"/>
  <c r="O76" i="6"/>
  <c r="O80" i="6"/>
  <c r="O135" i="6"/>
  <c r="O145" i="6"/>
  <c r="O147" i="6"/>
  <c r="O168" i="6"/>
  <c r="O172" i="6"/>
  <c r="O128" i="6"/>
  <c r="O84" i="6"/>
  <c r="O88" i="6"/>
  <c r="O125" i="6"/>
  <c r="O129" i="6"/>
  <c r="O143" i="6"/>
  <c r="O151" i="6"/>
  <c r="O180" i="6"/>
  <c r="O111" i="6"/>
  <c r="O157" i="6"/>
  <c r="O37" i="6"/>
  <c r="O67" i="6"/>
  <c r="O69" i="6"/>
  <c r="O71" i="6"/>
  <c r="O73" i="6"/>
  <c r="O99" i="6"/>
  <c r="O103" i="6"/>
  <c r="O105" i="6"/>
  <c r="O107" i="6"/>
  <c r="O119" i="6"/>
  <c r="O136" i="6"/>
  <c r="O148" i="6"/>
  <c r="O173" i="6"/>
  <c r="O69" i="14"/>
  <c r="O73" i="14"/>
  <c r="O75" i="14"/>
  <c r="O79" i="14"/>
  <c r="O85" i="14"/>
  <c r="O87" i="14"/>
  <c r="O82" i="14"/>
  <c r="O155" i="14"/>
  <c r="O165" i="14"/>
  <c r="O52" i="14"/>
  <c r="O62" i="14"/>
  <c r="O102" i="14"/>
  <c r="O140" i="14"/>
  <c r="O146" i="14"/>
  <c r="O164" i="14"/>
  <c r="O170" i="14"/>
  <c r="O174" i="14"/>
  <c r="O132" i="14"/>
  <c r="O68" i="14"/>
  <c r="O163" i="14"/>
  <c r="O45" i="14"/>
  <c r="O144" i="14"/>
  <c r="E20" i="14"/>
  <c r="O42" i="14"/>
  <c r="H27" i="14"/>
  <c r="H28" i="13"/>
  <c r="E19" i="13"/>
  <c r="O107" i="2"/>
  <c r="O46" i="2"/>
  <c r="O139" i="2"/>
  <c r="O151" i="2"/>
  <c r="O157" i="2"/>
  <c r="O108" i="2"/>
  <c r="O88" i="2"/>
  <c r="O163" i="2"/>
  <c r="O86" i="2"/>
  <c r="H17" i="2"/>
  <c r="O60" i="2"/>
  <c r="O83" i="2"/>
  <c r="O143" i="2"/>
  <c r="O49" i="2"/>
  <c r="O154" i="2"/>
  <c r="O160" i="2"/>
  <c r="O46" i="6"/>
  <c r="O78" i="6"/>
  <c r="O101" i="6"/>
  <c r="O113" i="6"/>
  <c r="O115" i="6"/>
  <c r="O117" i="6"/>
  <c r="O138" i="6"/>
  <c r="O153" i="6"/>
  <c r="O155" i="6"/>
  <c r="O162" i="6"/>
  <c r="O175" i="6"/>
  <c r="O54" i="6"/>
  <c r="O45" i="6"/>
  <c r="O47" i="6"/>
  <c r="O60" i="6"/>
  <c r="O64" i="6"/>
  <c r="O75" i="6"/>
  <c r="O77" i="6"/>
  <c r="O79" i="6"/>
  <c r="O92" i="6"/>
  <c r="O98" i="6"/>
  <c r="O100" i="6"/>
  <c r="O102" i="6"/>
  <c r="O108" i="6"/>
  <c r="O133" i="6"/>
  <c r="O161" i="6"/>
  <c r="O163" i="6"/>
  <c r="O170" i="6"/>
  <c r="O86" i="6"/>
  <c r="O146" i="6"/>
  <c r="O114" i="6"/>
  <c r="O118" i="6"/>
  <c r="O156" i="6"/>
  <c r="O167" i="6"/>
  <c r="O70" i="6"/>
  <c r="O130" i="6"/>
  <c r="O132" i="6"/>
  <c r="O134" i="6"/>
  <c r="O141" i="6"/>
  <c r="O169" i="6"/>
  <c r="O171" i="6"/>
  <c r="O178" i="6"/>
  <c r="E28" i="4"/>
  <c r="O34" i="4"/>
  <c r="L43" i="4"/>
  <c r="O43" i="4" s="1"/>
  <c r="E34" i="4"/>
  <c r="H55" i="13"/>
  <c r="E26" i="13"/>
  <c r="E39" i="13"/>
  <c r="H44" i="13"/>
  <c r="O5" i="12"/>
  <c r="E17" i="2"/>
  <c r="O35" i="2"/>
  <c r="O68" i="2"/>
  <c r="O71" i="2"/>
  <c r="O128" i="2"/>
  <c r="H4" i="2"/>
  <c r="E5" i="2"/>
  <c r="O36" i="2"/>
  <c r="O39" i="2"/>
  <c r="O42" i="2"/>
  <c r="O45" i="2"/>
  <c r="O48" i="2"/>
  <c r="O67" i="2"/>
  <c r="O52" i="2"/>
  <c r="O51" i="2"/>
  <c r="O147" i="2"/>
  <c r="O82" i="2"/>
  <c r="O120" i="2"/>
  <c r="O126" i="2"/>
  <c r="O80" i="2"/>
  <c r="O99" i="2"/>
  <c r="O118" i="2"/>
  <c r="E28" i="2"/>
  <c r="E13" i="2"/>
  <c r="O109" i="2"/>
  <c r="O131" i="2"/>
  <c r="O134" i="2"/>
  <c r="O137" i="2"/>
  <c r="O84" i="2"/>
  <c r="O119" i="2"/>
  <c r="O122" i="2"/>
  <c r="O146" i="2"/>
  <c r="O149" i="2"/>
  <c r="O155" i="2"/>
  <c r="O158" i="2"/>
  <c r="O161" i="2"/>
  <c r="O81" i="2"/>
  <c r="O100" i="2"/>
  <c r="O113" i="2"/>
  <c r="O69" i="2"/>
  <c r="O72" i="2"/>
  <c r="O75" i="2"/>
  <c r="O132" i="2"/>
  <c r="O135" i="2"/>
  <c r="O101" i="2"/>
  <c r="O111" i="2"/>
  <c r="O105" i="2"/>
  <c r="O130" i="2"/>
  <c r="O133" i="2"/>
  <c r="H5" i="2"/>
  <c r="O43" i="2"/>
  <c r="O55" i="2"/>
  <c r="O58" i="2"/>
  <c r="O97" i="2"/>
  <c r="O136" i="2"/>
  <c r="O145" i="2"/>
  <c r="O44" i="2"/>
  <c r="O56" i="2"/>
  <c r="O59" i="2"/>
  <c r="O62" i="2"/>
  <c r="O65" i="2"/>
  <c r="O17" i="2"/>
  <c r="L28" i="2"/>
  <c r="O28" i="2" s="1"/>
  <c r="O138" i="2"/>
  <c r="O57" i="2"/>
  <c r="O144" i="2"/>
  <c r="O5" i="2"/>
  <c r="O121" i="2"/>
  <c r="O124" i="2"/>
  <c r="O150" i="2"/>
  <c r="O156" i="2"/>
  <c r="O162" i="2"/>
  <c r="H28" i="2"/>
  <c r="O90" i="2"/>
  <c r="O96" i="2"/>
  <c r="O117" i="2"/>
  <c r="O142" i="2"/>
  <c r="O153" i="2"/>
  <c r="O38" i="2"/>
  <c r="O41" i="2"/>
  <c r="O61" i="2"/>
  <c r="O64" i="2"/>
  <c r="O102" i="2"/>
  <c r="O123" i="2"/>
  <c r="O4" i="2"/>
  <c r="O47" i="2"/>
  <c r="O50" i="2"/>
  <c r="O70" i="2"/>
  <c r="O73" i="2"/>
  <c r="O79" i="2"/>
  <c r="O85" i="2"/>
  <c r="O112" i="2"/>
  <c r="O129" i="2"/>
  <c r="O148" i="2"/>
  <c r="O159" i="2"/>
  <c r="O33" i="2"/>
  <c r="O53" i="2"/>
  <c r="O76" i="2"/>
  <c r="O91" i="2"/>
  <c r="O94" i="2"/>
  <c r="O115" i="2"/>
  <c r="O140" i="2"/>
  <c r="O34" i="2"/>
  <c r="O54" i="2"/>
  <c r="O74" i="2"/>
  <c r="O89" i="2"/>
  <c r="O95" i="2"/>
  <c r="O116" i="2"/>
  <c r="O141" i="2"/>
  <c r="O152" i="2"/>
  <c r="O13" i="2"/>
  <c r="O37" i="2"/>
  <c r="O40" i="2"/>
  <c r="O63" i="2"/>
  <c r="O66" i="2"/>
  <c r="O98" i="2"/>
  <c r="O125" i="2"/>
  <c r="E33" i="15"/>
  <c r="E36" i="15"/>
  <c r="H33" i="15"/>
  <c r="O33" i="15"/>
  <c r="O31" i="15"/>
  <c r="O36" i="15"/>
  <c r="H33" i="14"/>
  <c r="H6" i="14"/>
  <c r="L6" i="14"/>
  <c r="O6" i="14" s="1"/>
  <c r="O131" i="14"/>
  <c r="O134" i="14"/>
  <c r="O125" i="14"/>
  <c r="H34" i="14"/>
  <c r="E25" i="14"/>
  <c r="O91" i="14"/>
  <c r="O142" i="14"/>
  <c r="O145" i="14"/>
  <c r="O148" i="14"/>
  <c r="O154" i="14"/>
  <c r="E27" i="14"/>
  <c r="O29" i="14"/>
  <c r="O47" i="14"/>
  <c r="O50" i="14"/>
  <c r="O56" i="14"/>
  <c r="O59" i="14"/>
  <c r="O175" i="14"/>
  <c r="O17" i="14"/>
  <c r="O71" i="14"/>
  <c r="O80" i="14"/>
  <c r="O83" i="14"/>
  <c r="O108" i="14"/>
  <c r="O127" i="14"/>
  <c r="O133" i="14"/>
  <c r="O136" i="14"/>
  <c r="H17" i="14"/>
  <c r="O54" i="14"/>
  <c r="O109" i="14"/>
  <c r="O137" i="14"/>
  <c r="O173" i="14"/>
  <c r="O100" i="14"/>
  <c r="O103" i="14"/>
  <c r="O43" i="14"/>
  <c r="O46" i="14"/>
  <c r="O147" i="14"/>
  <c r="O150" i="14"/>
  <c r="O153" i="14"/>
  <c r="O129" i="14"/>
  <c r="E17" i="14"/>
  <c r="O33" i="14"/>
  <c r="O63" i="14"/>
  <c r="O114" i="14"/>
  <c r="O49" i="14"/>
  <c r="O84" i="14"/>
  <c r="O157" i="14"/>
  <c r="E33" i="14"/>
  <c r="O55" i="14"/>
  <c r="O58" i="14"/>
  <c r="O61" i="14"/>
  <c r="O70" i="14"/>
  <c r="O112" i="14"/>
  <c r="O44" i="14"/>
  <c r="O94" i="14"/>
  <c r="O152" i="14"/>
  <c r="O88" i="14"/>
  <c r="O107" i="14"/>
  <c r="O110" i="14"/>
  <c r="O113" i="14"/>
  <c r="O34" i="14"/>
  <c r="O60" i="14"/>
  <c r="O171" i="14"/>
  <c r="O51" i="14"/>
  <c r="O77" i="14"/>
  <c r="O86" i="14"/>
  <c r="O117" i="14"/>
  <c r="O138" i="14"/>
  <c r="O156" i="14"/>
  <c r="O162" i="14"/>
  <c r="H20" i="14"/>
  <c r="O167" i="14"/>
  <c r="O74" i="14"/>
  <c r="O111" i="14"/>
  <c r="O135" i="14"/>
  <c r="O141" i="14"/>
  <c r="O158" i="14"/>
  <c r="O161" i="14"/>
  <c r="O172" i="14"/>
  <c r="O20" i="14"/>
  <c r="O53" i="14"/>
  <c r="O64" i="14"/>
  <c r="O67" i="14"/>
  <c r="O92" i="14"/>
  <c r="O95" i="14"/>
  <c r="O98" i="14"/>
  <c r="O101" i="14"/>
  <c r="O128" i="14"/>
  <c r="O159" i="14"/>
  <c r="E24" i="14"/>
  <c r="O48" i="14"/>
  <c r="O81" i="14"/>
  <c r="O119" i="14"/>
  <c r="O151" i="14"/>
  <c r="O168" i="14"/>
  <c r="O106" i="14"/>
  <c r="O130" i="14"/>
  <c r="O97" i="14"/>
  <c r="O124" i="14"/>
  <c r="O65" i="14"/>
  <c r="O76" i="14"/>
  <c r="O93" i="14"/>
  <c r="O96" i="14"/>
  <c r="O123" i="14"/>
  <c r="O143" i="14"/>
  <c r="O160" i="14"/>
  <c r="O121" i="14"/>
  <c r="O27" i="14"/>
  <c r="O57" i="14"/>
  <c r="O120" i="14"/>
  <c r="O149" i="14"/>
  <c r="O166" i="14"/>
  <c r="O169" i="14"/>
  <c r="E47" i="4"/>
  <c r="H3" i="4"/>
  <c r="H47" i="4"/>
  <c r="H44" i="4"/>
  <c r="O47" i="4"/>
  <c r="O3" i="4"/>
  <c r="E39" i="4"/>
  <c r="H54" i="13"/>
  <c r="E54" i="13"/>
  <c r="E44" i="13"/>
  <c r="H39" i="13"/>
  <c r="O39" i="13"/>
  <c r="H19" i="13"/>
  <c r="E42" i="13"/>
  <c r="H31" i="13"/>
  <c r="H42" i="13"/>
  <c r="H26" i="13"/>
  <c r="O55" i="13"/>
  <c r="E55" i="13"/>
  <c r="O42" i="13"/>
  <c r="O95" i="13"/>
  <c r="O98" i="13"/>
  <c r="O54" i="13"/>
  <c r="O104" i="13"/>
  <c r="O107" i="13"/>
  <c r="O44" i="13"/>
  <c r="O31" i="13"/>
  <c r="H3" i="13"/>
  <c r="O90" i="13"/>
  <c r="O140" i="13"/>
  <c r="O143" i="13"/>
  <c r="O79" i="13"/>
  <c r="E56" i="13"/>
  <c r="E3" i="13"/>
  <c r="O132" i="13"/>
  <c r="H53" i="13"/>
  <c r="O152" i="13"/>
  <c r="O163" i="13"/>
  <c r="O187" i="13"/>
  <c r="O154" i="13"/>
  <c r="O86" i="13"/>
  <c r="O136" i="13"/>
  <c r="O164" i="13"/>
  <c r="O170" i="13"/>
  <c r="O179" i="13"/>
  <c r="O182" i="13"/>
  <c r="O28" i="13"/>
  <c r="L56" i="13"/>
  <c r="O56" i="13" s="1"/>
  <c r="O63" i="13"/>
  <c r="O69" i="13"/>
  <c r="O78" i="13"/>
  <c r="O81" i="13"/>
  <c r="O93" i="13"/>
  <c r="O168" i="13"/>
  <c r="O171" i="13"/>
  <c r="O76" i="13"/>
  <c r="O91" i="13"/>
  <c r="O103" i="13"/>
  <c r="H38" i="13"/>
  <c r="O120" i="13"/>
  <c r="O87" i="13"/>
  <c r="O149" i="13"/>
  <c r="O188" i="13"/>
  <c r="O61" i="13"/>
  <c r="O88" i="13"/>
  <c r="O125" i="13"/>
  <c r="O144" i="13"/>
  <c r="O174" i="13"/>
  <c r="O189" i="13"/>
  <c r="O62" i="13"/>
  <c r="O65" i="13"/>
  <c r="O77" i="13"/>
  <c r="O117" i="13"/>
  <c r="O80" i="13"/>
  <c r="O83" i="13"/>
  <c r="O172" i="13"/>
  <c r="O178" i="13"/>
  <c r="O181" i="13"/>
  <c r="O161" i="13"/>
  <c r="O82" i="13"/>
  <c r="O85" i="13"/>
  <c r="O112" i="13"/>
  <c r="O176" i="13"/>
  <c r="O19" i="13"/>
  <c r="O185" i="13"/>
  <c r="O71" i="13"/>
  <c r="O94" i="13"/>
  <c r="O100" i="13"/>
  <c r="O106" i="13"/>
  <c r="O113" i="13"/>
  <c r="O122" i="13"/>
  <c r="O128" i="13"/>
  <c r="O147" i="13"/>
  <c r="O150" i="13"/>
  <c r="O153" i="13"/>
  <c r="O162" i="13"/>
  <c r="O191" i="13"/>
  <c r="O194" i="13"/>
  <c r="O186" i="13"/>
  <c r="O114" i="13"/>
  <c r="O139" i="13"/>
  <c r="O151" i="13"/>
  <c r="O157" i="13"/>
  <c r="O166" i="13"/>
  <c r="H56" i="13"/>
  <c r="O111" i="13"/>
  <c r="O70" i="13"/>
  <c r="O96" i="13"/>
  <c r="O99" i="13"/>
  <c r="O102" i="13"/>
  <c r="O127" i="13"/>
  <c r="O133" i="13"/>
  <c r="O146" i="13"/>
  <c r="O184" i="13"/>
  <c r="O190" i="13"/>
  <c r="O74" i="13"/>
  <c r="O110" i="13"/>
  <c r="O183" i="13"/>
  <c r="O66" i="13"/>
  <c r="O116" i="13"/>
  <c r="O130" i="13"/>
  <c r="O175" i="13"/>
  <c r="O119" i="13"/>
  <c r="O142" i="13"/>
  <c r="O156" i="13"/>
  <c r="O167" i="13"/>
  <c r="O72" i="13"/>
  <c r="O75" i="13"/>
  <c r="O105" i="13"/>
  <c r="O148" i="13"/>
  <c r="O159" i="13"/>
  <c r="O173" i="13"/>
  <c r="O192" i="13"/>
  <c r="O64" i="13"/>
  <c r="O67" i="13"/>
  <c r="O165" i="13"/>
  <c r="O53" i="13"/>
  <c r="O89" i="13"/>
  <c r="O97" i="13"/>
  <c r="O131" i="13"/>
  <c r="O73" i="13"/>
  <c r="O84" i="13"/>
  <c r="O92" i="13"/>
  <c r="O126" i="13"/>
  <c r="O160" i="13"/>
  <c r="O193" i="13"/>
  <c r="O68" i="13"/>
  <c r="O115" i="13"/>
  <c r="O129" i="13"/>
  <c r="O138" i="13"/>
  <c r="O177" i="13"/>
  <c r="O3" i="13"/>
  <c r="O60" i="13"/>
  <c r="O101" i="13"/>
  <c r="O121" i="13"/>
  <c r="O155" i="13"/>
  <c r="O169" i="13"/>
  <c r="O180" i="13"/>
  <c r="O38" i="13"/>
  <c r="H13" i="2"/>
  <c r="O32" i="6"/>
  <c r="E32" i="6"/>
  <c r="H24" i="14"/>
  <c r="O24" i="14"/>
  <c r="O54" i="4"/>
  <c r="O53" i="4"/>
  <c r="E92" i="4"/>
  <c r="H87" i="4"/>
  <c r="E87" i="4"/>
  <c r="O87" i="4"/>
  <c r="E64" i="4"/>
  <c r="H56" i="4"/>
  <c r="O79" i="4"/>
  <c r="H79" i="4"/>
  <c r="E79" i="4"/>
  <c r="O64" i="4"/>
  <c r="H64" i="4"/>
  <c r="E62" i="4"/>
  <c r="O56" i="4"/>
  <c r="H94" i="4"/>
  <c r="E78" i="4"/>
  <c r="E57" i="4"/>
  <c r="L78" i="4"/>
  <c r="O78" i="4" s="1"/>
  <c r="E56" i="4"/>
  <c r="H58" i="4"/>
  <c r="E58" i="4"/>
  <c r="H78" i="4"/>
  <c r="L62" i="4"/>
  <c r="O62" i="4" s="1"/>
  <c r="E89" i="4"/>
  <c r="O58" i="4"/>
  <c r="O88" i="4"/>
  <c r="H96" i="4"/>
  <c r="L89" i="4"/>
  <c r="O89" i="4" s="1"/>
  <c r="H86" i="4"/>
  <c r="O96" i="4"/>
  <c r="O39" i="4"/>
  <c r="H89" i="4"/>
  <c r="E96" i="4"/>
  <c r="E86" i="4"/>
  <c r="E55" i="4"/>
  <c r="E95" i="4"/>
  <c r="H59" i="4"/>
  <c r="H39" i="4"/>
  <c r="E72" i="4"/>
  <c r="E88" i="4"/>
  <c r="O95" i="4"/>
  <c r="E94" i="4"/>
  <c r="H88" i="4"/>
  <c r="L86" i="4"/>
  <c r="O86" i="4" s="1"/>
  <c r="H55" i="4"/>
  <c r="L94" i="4"/>
  <c r="O94" i="4" s="1"/>
  <c r="H95" i="4"/>
  <c r="O55" i="4"/>
  <c r="E77" i="4"/>
  <c r="O66" i="4"/>
  <c r="E66" i="4"/>
  <c r="O59" i="4"/>
  <c r="H66" i="4"/>
  <c r="H62" i="4"/>
  <c r="E44" i="4"/>
  <c r="E84" i="4"/>
  <c r="H84" i="4"/>
  <c r="O70" i="4"/>
  <c r="E76" i="4"/>
  <c r="L84" i="4"/>
  <c r="O84" i="4" s="1"/>
  <c r="H80" i="4"/>
  <c r="O80" i="4"/>
  <c r="E93" i="4"/>
  <c r="E48" i="4"/>
  <c r="H57" i="4"/>
  <c r="H70" i="4"/>
  <c r="E70" i="4"/>
  <c r="H68" i="4"/>
  <c r="E68" i="4"/>
  <c r="O68" i="4"/>
  <c r="H90" i="4"/>
  <c r="O48" i="4"/>
  <c r="O57" i="4"/>
  <c r="O90" i="4"/>
  <c r="H92" i="4"/>
  <c r="O28" i="4"/>
  <c r="E30" i="4"/>
  <c r="L92" i="4"/>
  <c r="O92" i="4" s="1"/>
  <c r="H28" i="4"/>
  <c r="H72" i="4"/>
  <c r="E61" i="4"/>
  <c r="H61" i="4"/>
  <c r="H30" i="4"/>
  <c r="H76" i="4"/>
  <c r="H81" i="4"/>
  <c r="O30" i="4"/>
  <c r="O61" i="4"/>
  <c r="O76" i="4"/>
  <c r="O81" i="4"/>
  <c r="O72" i="4"/>
  <c r="E83" i="4"/>
  <c r="E63" i="4"/>
  <c r="L83" i="4"/>
  <c r="O83" i="4" s="1"/>
  <c r="L63" i="4"/>
  <c r="O63" i="4" s="1"/>
  <c r="H65" i="4"/>
  <c r="H83" i="4"/>
  <c r="H63" i="4"/>
  <c r="E74" i="4"/>
  <c r="H77" i="4"/>
  <c r="H74" i="4"/>
  <c r="O65" i="4"/>
  <c r="L77" i="4"/>
  <c r="O77" i="4" s="1"/>
  <c r="O74" i="4"/>
  <c r="O71" i="4"/>
  <c r="E71" i="4"/>
  <c r="O44" i="4"/>
  <c r="H71" i="4"/>
  <c r="H46" i="4"/>
  <c r="H73" i="4"/>
  <c r="E59" i="4"/>
  <c r="E46" i="4"/>
  <c r="E82" i="4"/>
  <c r="H82" i="4"/>
  <c r="E69" i="4"/>
  <c r="O46" i="4"/>
  <c r="O82" i="4"/>
  <c r="H51" i="4"/>
  <c r="E75" i="4"/>
  <c r="E51" i="4"/>
  <c r="E73" i="4"/>
  <c r="H69" i="4"/>
  <c r="H85" i="4"/>
  <c r="E85" i="4"/>
  <c r="H75" i="4"/>
  <c r="L73" i="4"/>
  <c r="O73" i="4" s="1"/>
  <c r="H93" i="4"/>
  <c r="O85" i="4"/>
  <c r="O51" i="4"/>
  <c r="O93" i="4"/>
  <c r="E67" i="4"/>
  <c r="O75" i="4"/>
  <c r="O69" i="4"/>
  <c r="L67" i="4"/>
  <c r="O67" i="4" s="1"/>
  <c r="E91" i="4"/>
  <c r="E52" i="4"/>
  <c r="H91" i="4"/>
  <c r="O52" i="4"/>
  <c r="H52" i="4"/>
  <c r="E119" i="4"/>
  <c r="O116" i="4"/>
  <c r="L103" i="4"/>
  <c r="O103" i="4" s="1"/>
  <c r="O119" i="4"/>
  <c r="H111" i="4"/>
  <c r="O91" i="4"/>
  <c r="H60" i="4"/>
  <c r="H103" i="4"/>
  <c r="O111" i="4"/>
  <c r="O110" i="4"/>
  <c r="E111" i="4"/>
  <c r="H110" i="4"/>
  <c r="E60" i="4"/>
  <c r="O60" i="4"/>
  <c r="H105" i="4"/>
  <c r="E105" i="4"/>
  <c r="E133" i="4"/>
  <c r="O105" i="4"/>
  <c r="O126" i="4"/>
  <c r="O133" i="4"/>
  <c r="H127" i="4"/>
  <c r="E126" i="4"/>
  <c r="H126" i="4"/>
  <c r="E108" i="4"/>
  <c r="H121" i="4"/>
  <c r="H106" i="4"/>
  <c r="E106" i="4"/>
  <c r="O106" i="4"/>
  <c r="H117" i="4"/>
  <c r="E121" i="4"/>
  <c r="O118" i="4"/>
  <c r="H118" i="4"/>
  <c r="E127" i="4"/>
  <c r="E99" i="4"/>
  <c r="O121" i="4"/>
  <c r="L99" i="4"/>
  <c r="O99" i="4" s="1"/>
  <c r="O127" i="4"/>
  <c r="O108" i="4"/>
  <c r="H108" i="4"/>
  <c r="E117" i="4"/>
  <c r="H99" i="4"/>
  <c r="O117" i="4"/>
  <c r="H136" i="4"/>
  <c r="H114" i="4"/>
  <c r="E114" i="4"/>
  <c r="E136" i="4"/>
  <c r="O114" i="4"/>
  <c r="O136" i="4"/>
  <c r="E9" i="10" l="1"/>
  <c r="E21" i="10"/>
  <c r="H12" i="10"/>
  <c r="L22" i="10"/>
  <c r="E16" i="10"/>
  <c r="L12" i="10"/>
  <c r="E22" i="10"/>
  <c r="M21" i="10"/>
  <c r="L21" i="10"/>
  <c r="M16" i="10"/>
  <c r="L16" i="10"/>
  <c r="M14" i="10"/>
  <c r="L14" i="10"/>
  <c r="E14" i="10"/>
  <c r="M9" i="10"/>
  <c r="L9" i="10"/>
  <c r="M22" i="10"/>
  <c r="M12" i="10"/>
  <c r="L138" i="4"/>
  <c r="L104" i="4"/>
  <c r="E125" i="4"/>
  <c r="L128" i="4"/>
  <c r="L122" i="4"/>
  <c r="E123" i="4"/>
  <c r="L131" i="4"/>
  <c r="L120" i="4"/>
  <c r="L129" i="4"/>
  <c r="L100" i="4"/>
  <c r="L139" i="4"/>
  <c r="E130" i="4"/>
  <c r="L101" i="4"/>
  <c r="L137" i="4"/>
  <c r="L125" i="4"/>
  <c r="O21" i="10" l="1"/>
  <c r="O100" i="4"/>
  <c r="O120" i="4"/>
  <c r="O122" i="4"/>
  <c r="E112" i="4"/>
  <c r="H9" i="10"/>
  <c r="H16" i="10"/>
  <c r="H21" i="10"/>
  <c r="H22" i="10"/>
  <c r="H14" i="10"/>
  <c r="E12" i="10"/>
  <c r="O14" i="10"/>
  <c r="O16" i="10"/>
  <c r="O9" i="10"/>
  <c r="O22" i="10"/>
  <c r="O12" i="10"/>
  <c r="H120" i="4"/>
  <c r="O138" i="4"/>
  <c r="E120" i="4"/>
  <c r="O130" i="4"/>
  <c r="E138" i="4"/>
  <c r="H138" i="4"/>
  <c r="H130" i="4"/>
  <c r="H139" i="4"/>
  <c r="E113" i="4"/>
  <c r="H100" i="4"/>
  <c r="H123" i="4"/>
  <c r="H122" i="4"/>
  <c r="E122" i="4"/>
  <c r="O139" i="4"/>
  <c r="O131" i="4"/>
  <c r="H131" i="4"/>
  <c r="E131" i="4"/>
  <c r="E139" i="4"/>
  <c r="E100" i="4"/>
  <c r="E124" i="4"/>
  <c r="H113" i="4"/>
  <c r="H134" i="4"/>
  <c r="E107" i="4"/>
  <c r="O112" i="4"/>
  <c r="H98" i="4"/>
  <c r="E98" i="4"/>
  <c r="H107" i="4"/>
  <c r="H124" i="4"/>
  <c r="E134" i="4"/>
  <c r="H112" i="4"/>
  <c r="O107" i="4"/>
  <c r="O124" i="4"/>
  <c r="O98" i="4"/>
  <c r="O134" i="4"/>
  <c r="O123" i="4"/>
  <c r="O113" i="4"/>
  <c r="H101" i="4"/>
  <c r="E128" i="4"/>
  <c r="H125" i="4"/>
  <c r="H128" i="4"/>
  <c r="E137" i="4"/>
  <c r="H129" i="4"/>
  <c r="H137" i="4"/>
  <c r="H104" i="4"/>
  <c r="E104" i="4"/>
  <c r="E129" i="4"/>
  <c r="E101" i="4"/>
  <c r="O104" i="4"/>
  <c r="O137" i="4"/>
  <c r="O128" i="4"/>
  <c r="O101" i="4"/>
  <c r="O125" i="4"/>
  <c r="O129" i="4"/>
  <c r="M92" i="10" l="1"/>
  <c r="O92" i="10" s="1"/>
  <c r="H92" i="10"/>
  <c r="E92" i="10"/>
  <c r="M91" i="10"/>
  <c r="O91" i="10" s="1"/>
  <c r="H91" i="10"/>
  <c r="E91" i="10"/>
  <c r="M90" i="10"/>
  <c r="O90" i="10" s="1"/>
  <c r="H90" i="10"/>
  <c r="E90" i="10"/>
  <c r="M89" i="10"/>
  <c r="O89" i="10" s="1"/>
  <c r="H89" i="10"/>
  <c r="E89" i="10"/>
  <c r="M88" i="10"/>
  <c r="O88" i="10" s="1"/>
  <c r="H88" i="10"/>
  <c r="E88" i="10"/>
  <c r="M87" i="10"/>
  <c r="O87" i="10" s="1"/>
  <c r="H87" i="10"/>
  <c r="E87" i="10"/>
  <c r="M86" i="10"/>
  <c r="O86" i="10" s="1"/>
  <c r="H86" i="10"/>
  <c r="E86" i="10"/>
  <c r="M85" i="10"/>
  <c r="O85" i="10" s="1"/>
  <c r="H85" i="10"/>
  <c r="E85" i="10"/>
  <c r="M84" i="10"/>
  <c r="O84" i="10" s="1"/>
  <c r="H84" i="10"/>
  <c r="E84" i="10"/>
  <c r="M83" i="10"/>
  <c r="O83" i="10" s="1"/>
  <c r="H83" i="10"/>
  <c r="E83" i="10"/>
  <c r="M82" i="10"/>
  <c r="O82" i="10" s="1"/>
  <c r="H82" i="10"/>
  <c r="E82" i="10"/>
  <c r="M81" i="10"/>
  <c r="O81" i="10" s="1"/>
  <c r="H81" i="10"/>
  <c r="E81" i="10"/>
  <c r="M80" i="10"/>
  <c r="O80" i="10" s="1"/>
  <c r="H80" i="10"/>
  <c r="E80" i="10"/>
  <c r="M79" i="10"/>
  <c r="O79" i="10" s="1"/>
  <c r="H79" i="10"/>
  <c r="E79" i="10"/>
  <c r="M78" i="10"/>
  <c r="O78" i="10" s="1"/>
  <c r="H78" i="10"/>
  <c r="E78" i="10"/>
  <c r="M77" i="10"/>
  <c r="O77" i="10" s="1"/>
  <c r="H77" i="10"/>
  <c r="E77" i="10"/>
  <c r="M76" i="10"/>
  <c r="O76" i="10" s="1"/>
  <c r="H76" i="10"/>
  <c r="E76" i="10"/>
  <c r="M75" i="10"/>
  <c r="O75" i="10" s="1"/>
  <c r="H75" i="10"/>
  <c r="E75" i="10"/>
  <c r="M74" i="10"/>
  <c r="O74" i="10" s="1"/>
  <c r="H74" i="10"/>
  <c r="E74" i="10"/>
  <c r="M73" i="10"/>
  <c r="O73" i="10" s="1"/>
  <c r="H73" i="10"/>
  <c r="E73" i="10"/>
  <c r="M72" i="10"/>
  <c r="O72" i="10" s="1"/>
  <c r="H72" i="10"/>
  <c r="E72" i="10"/>
  <c r="M71" i="10"/>
  <c r="O71" i="10" s="1"/>
  <c r="H71" i="10"/>
  <c r="E71" i="10"/>
  <c r="M70" i="10"/>
  <c r="O70" i="10" s="1"/>
  <c r="H70" i="10"/>
  <c r="E70" i="10"/>
  <c r="M69" i="10"/>
  <c r="L69" i="10"/>
  <c r="H69" i="10"/>
  <c r="E69" i="10"/>
  <c r="M68" i="10"/>
  <c r="L68" i="10"/>
  <c r="H68" i="10"/>
  <c r="E68" i="10"/>
  <c r="M67" i="10"/>
  <c r="L67" i="10"/>
  <c r="H67" i="10"/>
  <c r="E67" i="10"/>
  <c r="M66" i="10"/>
  <c r="L66" i="10"/>
  <c r="H66" i="10"/>
  <c r="E66" i="10"/>
  <c r="M65" i="10"/>
  <c r="L65" i="10"/>
  <c r="H65" i="10"/>
  <c r="E65" i="10"/>
  <c r="M64" i="10"/>
  <c r="L64" i="10"/>
  <c r="H64" i="10"/>
  <c r="E64" i="10"/>
  <c r="M63" i="10"/>
  <c r="L63" i="10"/>
  <c r="H63" i="10"/>
  <c r="E63" i="10"/>
  <c r="M62" i="10"/>
  <c r="L62" i="10"/>
  <c r="H62" i="10"/>
  <c r="E62" i="10"/>
  <c r="M61" i="10"/>
  <c r="L61" i="10"/>
  <c r="H61" i="10"/>
  <c r="E61" i="10"/>
  <c r="M60" i="10"/>
  <c r="L60" i="10"/>
  <c r="H60" i="10"/>
  <c r="E60" i="10"/>
  <c r="M59" i="10"/>
  <c r="L59" i="10"/>
  <c r="H59" i="10"/>
  <c r="E59" i="10"/>
  <c r="M58" i="10"/>
  <c r="L58" i="10"/>
  <c r="H58" i="10"/>
  <c r="E58" i="10"/>
  <c r="M57" i="10"/>
  <c r="L57" i="10"/>
  <c r="H57" i="10"/>
  <c r="E57" i="10"/>
  <c r="M56" i="10"/>
  <c r="L56" i="10"/>
  <c r="H56" i="10"/>
  <c r="E56" i="10"/>
  <c r="M55" i="10"/>
  <c r="L55" i="10"/>
  <c r="H55" i="10"/>
  <c r="E55" i="10"/>
  <c r="M54" i="10"/>
  <c r="L54" i="10"/>
  <c r="H54" i="10"/>
  <c r="E54" i="10"/>
  <c r="M53" i="10"/>
  <c r="L53" i="10"/>
  <c r="H53" i="10"/>
  <c r="E53" i="10"/>
  <c r="M52" i="10"/>
  <c r="L52" i="10"/>
  <c r="H52" i="10"/>
  <c r="E52" i="10"/>
  <c r="M51" i="10"/>
  <c r="L51" i="10"/>
  <c r="H51" i="10"/>
  <c r="E51" i="10"/>
  <c r="M50" i="10"/>
  <c r="L50" i="10"/>
  <c r="H50" i="10"/>
  <c r="E50" i="10"/>
  <c r="M49" i="10"/>
  <c r="L49" i="10"/>
  <c r="H49" i="10"/>
  <c r="E49" i="10"/>
  <c r="M48" i="10"/>
  <c r="L48" i="10"/>
  <c r="H48" i="10"/>
  <c r="E48" i="10"/>
  <c r="M47" i="10"/>
  <c r="L47" i="10"/>
  <c r="H47" i="10"/>
  <c r="E47" i="10"/>
  <c r="M46" i="10"/>
  <c r="L46" i="10"/>
  <c r="H46" i="10"/>
  <c r="E46" i="10"/>
  <c r="M45" i="10"/>
  <c r="L45" i="10"/>
  <c r="H45" i="10"/>
  <c r="E45" i="10"/>
  <c r="M44" i="10"/>
  <c r="L44" i="10"/>
  <c r="H44" i="10"/>
  <c r="E44" i="10"/>
  <c r="M43" i="10"/>
  <c r="L43" i="10"/>
  <c r="H43" i="10"/>
  <c r="E43" i="10"/>
  <c r="M42" i="10"/>
  <c r="L42" i="10"/>
  <c r="H42" i="10"/>
  <c r="E42" i="10"/>
  <c r="M41" i="10"/>
  <c r="L41" i="10"/>
  <c r="H41" i="10"/>
  <c r="E41" i="10"/>
  <c r="M40" i="10"/>
  <c r="L40" i="10"/>
  <c r="H40" i="10"/>
  <c r="E40" i="10"/>
  <c r="M39" i="10"/>
  <c r="L39" i="10"/>
  <c r="H39" i="10"/>
  <c r="E39" i="10"/>
  <c r="M38" i="10"/>
  <c r="L38" i="10"/>
  <c r="H38" i="10"/>
  <c r="E38" i="10"/>
  <c r="M37" i="10"/>
  <c r="L37" i="10"/>
  <c r="H37" i="10"/>
  <c r="E37" i="10"/>
  <c r="M36" i="10"/>
  <c r="L36" i="10"/>
  <c r="H36" i="10"/>
  <c r="E36" i="10"/>
  <c r="M35" i="10"/>
  <c r="L35" i="10"/>
  <c r="H35" i="10"/>
  <c r="E35" i="10"/>
  <c r="M34" i="10"/>
  <c r="L34" i="10"/>
  <c r="H34" i="10"/>
  <c r="E34" i="10"/>
  <c r="L33" i="10"/>
  <c r="O33" i="10" s="1"/>
  <c r="H33" i="10"/>
  <c r="E33" i="10"/>
  <c r="M32" i="10"/>
  <c r="L32" i="10"/>
  <c r="H32" i="10"/>
  <c r="E32" i="10"/>
  <c r="M31" i="10"/>
  <c r="L31" i="10"/>
  <c r="H31" i="10"/>
  <c r="E31" i="10"/>
  <c r="M30" i="10"/>
  <c r="L30" i="10"/>
  <c r="H30" i="10"/>
  <c r="E30" i="10"/>
  <c r="M29" i="10"/>
  <c r="L29" i="10"/>
  <c r="H29" i="10"/>
  <c r="E29" i="10"/>
  <c r="M28" i="10"/>
  <c r="L28" i="10"/>
  <c r="H28" i="10"/>
  <c r="E28" i="10"/>
  <c r="M27" i="10"/>
  <c r="L27" i="10"/>
  <c r="H27" i="10"/>
  <c r="E27" i="10"/>
  <c r="M26" i="10"/>
  <c r="L26" i="10"/>
  <c r="H26" i="10"/>
  <c r="E26" i="10"/>
  <c r="M25" i="10"/>
  <c r="L25" i="10"/>
  <c r="H25" i="10"/>
  <c r="E25" i="10"/>
  <c r="M24" i="10"/>
  <c r="L24" i="10"/>
  <c r="H24" i="10"/>
  <c r="E24" i="10"/>
  <c r="M23" i="10"/>
  <c r="L23" i="10"/>
  <c r="H23" i="10"/>
  <c r="E23" i="10"/>
  <c r="M20" i="10"/>
  <c r="L20" i="10"/>
  <c r="H20" i="10"/>
  <c r="E20" i="10"/>
  <c r="M19" i="10"/>
  <c r="L19" i="10"/>
  <c r="H19" i="10"/>
  <c r="E19" i="10"/>
  <c r="M18" i="10"/>
  <c r="L18" i="10"/>
  <c r="H18" i="10"/>
  <c r="E18" i="10"/>
  <c r="M17" i="10"/>
  <c r="L17" i="10"/>
  <c r="H17" i="10"/>
  <c r="E17" i="10"/>
  <c r="M15" i="10"/>
  <c r="O15" i="10" s="1"/>
  <c r="H15" i="10"/>
  <c r="E15" i="10"/>
  <c r="M6" i="10"/>
  <c r="L6" i="10"/>
  <c r="H6" i="10"/>
  <c r="E6" i="10"/>
  <c r="H140" i="4"/>
  <c r="H171" i="4"/>
  <c r="L171" i="4"/>
  <c r="L145" i="4"/>
  <c r="O20" i="10" l="1"/>
  <c r="O26" i="10"/>
  <c r="O41" i="10"/>
  <c r="O49" i="10"/>
  <c r="O55" i="10"/>
  <c r="O57" i="10"/>
  <c r="O59" i="10"/>
  <c r="O65" i="10"/>
  <c r="O67" i="10"/>
  <c r="O23" i="10"/>
  <c r="O29" i="10"/>
  <c r="O31" i="10"/>
  <c r="O34" i="10"/>
  <c r="O36" i="10"/>
  <c r="O38" i="10"/>
  <c r="O50" i="10"/>
  <c r="O52" i="10"/>
  <c r="O54" i="10"/>
  <c r="O56" i="10"/>
  <c r="O28" i="10"/>
  <c r="O25" i="10"/>
  <c r="O60" i="10"/>
  <c r="O64" i="10"/>
  <c r="O66" i="10"/>
  <c r="O68" i="10"/>
  <c r="O24" i="10"/>
  <c r="O19" i="10"/>
  <c r="O35" i="10"/>
  <c r="O37" i="10"/>
  <c r="O62" i="10"/>
  <c r="O6" i="10"/>
  <c r="O42" i="10"/>
  <c r="O44" i="10"/>
  <c r="O46" i="10"/>
  <c r="O61" i="10"/>
  <c r="O48" i="10"/>
  <c r="O53" i="10"/>
  <c r="O39" i="10"/>
  <c r="O18" i="10"/>
  <c r="O30" i="10"/>
  <c r="O43" i="10"/>
  <c r="O63" i="10"/>
  <c r="O32" i="10"/>
  <c r="O45" i="10"/>
  <c r="O47" i="10"/>
  <c r="O58" i="10"/>
  <c r="O69" i="10"/>
  <c r="O27" i="10"/>
  <c r="O40" i="10"/>
  <c r="O51" i="10"/>
  <c r="O17" i="10"/>
  <c r="E171" i="4"/>
  <c r="O171" i="4"/>
  <c r="H145" i="4"/>
  <c r="E145" i="4"/>
  <c r="O145" i="4"/>
  <c r="L102" i="4" l="1"/>
  <c r="E102" i="4" l="1"/>
  <c r="O102" i="4"/>
  <c r="H156" i="4"/>
  <c r="L156" i="4"/>
  <c r="H142" i="4"/>
  <c r="L141" i="4"/>
  <c r="L164" i="4"/>
  <c r="L142" i="4"/>
  <c r="H164" i="4" l="1"/>
  <c r="H141" i="4"/>
  <c r="O164" i="4"/>
  <c r="O141" i="4"/>
  <c r="E141" i="4"/>
  <c r="O142" i="4"/>
  <c r="E142" i="4"/>
  <c r="O156" i="4"/>
  <c r="E156" i="4"/>
  <c r="E164" i="4"/>
  <c r="L170" i="4"/>
  <c r="L157" i="4"/>
  <c r="O170" i="4" l="1"/>
  <c r="E157" i="4"/>
  <c r="H170" i="4"/>
  <c r="E170" i="4"/>
  <c r="E115" i="4"/>
  <c r="H157" i="4"/>
  <c r="L115" i="4"/>
  <c r="O115" i="4" s="1"/>
  <c r="O157" i="4"/>
  <c r="H115" i="4"/>
  <c r="L154" i="4" l="1"/>
  <c r="E154" i="4"/>
  <c r="E175" i="4"/>
  <c r="L162" i="4"/>
  <c r="L155" i="4"/>
  <c r="E153" i="4"/>
  <c r="E132" i="4"/>
  <c r="E155" i="4"/>
  <c r="E172" i="4"/>
  <c r="E178" i="4"/>
  <c r="E158" i="4"/>
  <c r="E169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152" i="4"/>
  <c r="E168" i="4"/>
  <c r="L161" i="4"/>
  <c r="L174" i="4"/>
  <c r="L150" i="4"/>
  <c r="L165" i="4"/>
  <c r="L163" i="4"/>
  <c r="L148" i="4"/>
  <c r="L147" i="4"/>
  <c r="O147" i="4" s="1"/>
  <c r="L152" i="4"/>
  <c r="L168" i="4"/>
  <c r="L176" i="4"/>
  <c r="L180" i="4"/>
  <c r="L143" i="4"/>
  <c r="L135" i="4"/>
  <c r="L140" i="4"/>
  <c r="L166" i="4"/>
  <c r="L181" i="4"/>
  <c r="L173" i="4"/>
  <c r="L177" i="4"/>
  <c r="L167" i="4"/>
  <c r="L146" i="4"/>
  <c r="L182" i="4"/>
  <c r="L159" i="4"/>
  <c r="L144" i="4"/>
  <c r="L151" i="4"/>
  <c r="L149" i="4"/>
  <c r="L160" i="4"/>
  <c r="L179" i="4"/>
  <c r="L153" i="4"/>
  <c r="L132" i="4"/>
  <c r="L172" i="4"/>
  <c r="L178" i="4"/>
  <c r="L158" i="4"/>
  <c r="L169" i="4"/>
  <c r="L183" i="4"/>
  <c r="L109" i="4"/>
  <c r="L175" i="4" l="1"/>
  <c r="O162" i="4"/>
  <c r="H154" i="4"/>
  <c r="O154" i="4"/>
  <c r="H162" i="4"/>
  <c r="E162" i="4"/>
  <c r="E161" i="4"/>
  <c r="E174" i="4"/>
  <c r="E150" i="4"/>
  <c r="E165" i="4"/>
  <c r="E163" i="4"/>
  <c r="E148" i="4"/>
  <c r="E97" i="4"/>
  <c r="E147" i="4"/>
  <c r="E176" i="4"/>
  <c r="E180" i="4"/>
  <c r="E143" i="4"/>
  <c r="E135" i="4"/>
  <c r="E140" i="4"/>
  <c r="E166" i="4"/>
  <c r="E181" i="4"/>
  <c r="E173" i="4"/>
  <c r="E177" i="4"/>
  <c r="E167" i="4"/>
  <c r="E146" i="4"/>
  <c r="E182" i="4"/>
  <c r="E159" i="4"/>
  <c r="E144" i="4"/>
  <c r="E151" i="4"/>
  <c r="E149" i="4"/>
  <c r="E160" i="4"/>
  <c r="M206" i="4" l="1"/>
  <c r="O206" i="4" s="1"/>
  <c r="H206" i="4"/>
  <c r="E206" i="4"/>
  <c r="M205" i="4"/>
  <c r="O205" i="4" s="1"/>
  <c r="H205" i="4"/>
  <c r="E205" i="4"/>
  <c r="M204" i="4"/>
  <c r="O204" i="4" s="1"/>
  <c r="H204" i="4"/>
  <c r="E204" i="4"/>
  <c r="M203" i="4"/>
  <c r="O203" i="4" s="1"/>
  <c r="H203" i="4"/>
  <c r="E203" i="4"/>
  <c r="M202" i="4"/>
  <c r="O202" i="4" s="1"/>
  <c r="H202" i="4"/>
  <c r="M201" i="4"/>
  <c r="O201" i="4" s="1"/>
  <c r="H201" i="4"/>
  <c r="M200" i="4"/>
  <c r="O200" i="4" s="1"/>
  <c r="H200" i="4"/>
  <c r="M199" i="4"/>
  <c r="O199" i="4" s="1"/>
  <c r="H199" i="4"/>
  <c r="M198" i="4"/>
  <c r="O198" i="4" s="1"/>
  <c r="H198" i="4"/>
  <c r="M197" i="4"/>
  <c r="O197" i="4" s="1"/>
  <c r="H197" i="4"/>
  <c r="M196" i="4"/>
  <c r="O196" i="4" s="1"/>
  <c r="H196" i="4"/>
  <c r="M195" i="4"/>
  <c r="O195" i="4" s="1"/>
  <c r="H195" i="4"/>
  <c r="M194" i="4"/>
  <c r="O194" i="4" s="1"/>
  <c r="H194" i="4"/>
  <c r="M193" i="4"/>
  <c r="O193" i="4" s="1"/>
  <c r="H193" i="4"/>
  <c r="M192" i="4"/>
  <c r="O192" i="4" s="1"/>
  <c r="H192" i="4"/>
  <c r="M191" i="4"/>
  <c r="O191" i="4" s="1"/>
  <c r="H191" i="4"/>
  <c r="M190" i="4"/>
  <c r="O190" i="4" s="1"/>
  <c r="H190" i="4"/>
  <c r="M189" i="4"/>
  <c r="O189" i="4" s="1"/>
  <c r="H189" i="4"/>
  <c r="M188" i="4"/>
  <c r="O188" i="4" s="1"/>
  <c r="H188" i="4"/>
  <c r="M187" i="4"/>
  <c r="O187" i="4" s="1"/>
  <c r="H187" i="4"/>
  <c r="M186" i="4"/>
  <c r="O186" i="4" s="1"/>
  <c r="H186" i="4"/>
  <c r="M185" i="4"/>
  <c r="O185" i="4" s="1"/>
  <c r="H185" i="4"/>
  <c r="M184" i="4"/>
  <c r="O184" i="4" s="1"/>
  <c r="H184" i="4"/>
  <c r="M183" i="4"/>
  <c r="O183" i="4" s="1"/>
  <c r="H183" i="4"/>
  <c r="O169" i="4"/>
  <c r="H169" i="4"/>
  <c r="O158" i="4"/>
  <c r="H158" i="4"/>
  <c r="O178" i="4"/>
  <c r="H178" i="4"/>
  <c r="O172" i="4"/>
  <c r="H172" i="4"/>
  <c r="O155" i="4"/>
  <c r="H155" i="4"/>
  <c r="O132" i="4"/>
  <c r="H132" i="4"/>
  <c r="O153" i="4"/>
  <c r="H153" i="4"/>
  <c r="O179" i="4"/>
  <c r="H179" i="4"/>
  <c r="E179" i="4"/>
  <c r="O160" i="4"/>
  <c r="H160" i="4"/>
  <c r="O149" i="4"/>
  <c r="H149" i="4"/>
  <c r="O151" i="4"/>
  <c r="H151" i="4"/>
  <c r="O144" i="4"/>
  <c r="H144" i="4"/>
  <c r="O159" i="4"/>
  <c r="H159" i="4"/>
  <c r="M182" i="4"/>
  <c r="O182" i="4" s="1"/>
  <c r="H182" i="4"/>
  <c r="O146" i="4"/>
  <c r="H146" i="4"/>
  <c r="O167" i="4"/>
  <c r="H167" i="4"/>
  <c r="O177" i="4"/>
  <c r="H177" i="4"/>
  <c r="O173" i="4"/>
  <c r="H173" i="4"/>
  <c r="M181" i="4"/>
  <c r="O181" i="4" s="1"/>
  <c r="H181" i="4"/>
  <c r="O166" i="4"/>
  <c r="H166" i="4"/>
  <c r="O140" i="4"/>
  <c r="O135" i="4"/>
  <c r="H135" i="4"/>
  <c r="O143" i="4"/>
  <c r="H143" i="4"/>
  <c r="O180" i="4"/>
  <c r="H180" i="4"/>
  <c r="O176" i="4"/>
  <c r="H176" i="4"/>
  <c r="O168" i="4"/>
  <c r="H168" i="4"/>
  <c r="O152" i="4"/>
  <c r="H152" i="4"/>
  <c r="O175" i="4"/>
  <c r="H175" i="4"/>
  <c r="H147" i="4"/>
  <c r="O97" i="4"/>
  <c r="H97" i="4"/>
  <c r="O148" i="4"/>
  <c r="H148" i="4"/>
  <c r="O163" i="4"/>
  <c r="H163" i="4"/>
  <c r="O165" i="4"/>
  <c r="H165" i="4"/>
  <c r="O150" i="4"/>
  <c r="H150" i="4"/>
  <c r="O174" i="4"/>
  <c r="H174" i="4"/>
  <c r="O161" i="4"/>
  <c r="H161" i="4"/>
  <c r="O109" i="4"/>
  <c r="H109" i="4"/>
  <c r="E109" i="4"/>
</calcChain>
</file>

<file path=xl/sharedStrings.xml><?xml version="1.0" encoding="utf-8"?>
<sst xmlns="http://schemas.openxmlformats.org/spreadsheetml/2006/main" count="328" uniqueCount="155">
  <si>
    <t>Titan Tournaments Points System: Participating = 10pts/ Win = 10pts/ Tie = 5pts/ 3rd place = 20pts/ 2nd place = 40pts/ 1st place = 60pts</t>
  </si>
  <si>
    <t>Wins</t>
  </si>
  <si>
    <t>Losses</t>
  </si>
  <si>
    <t>Ties</t>
  </si>
  <si>
    <t>Win Pct.</t>
  </si>
  <si>
    <t>R.S.</t>
  </si>
  <si>
    <t>R.A.</t>
  </si>
  <si>
    <t>R.D.</t>
  </si>
  <si>
    <t>1st</t>
  </si>
  <si>
    <t>2nd</t>
  </si>
  <si>
    <t>3rd</t>
  </si>
  <si>
    <t>Win Pts</t>
  </si>
  <si>
    <t>Tie Pts</t>
  </si>
  <si>
    <t>Partic.</t>
  </si>
  <si>
    <t>Total Points</t>
  </si>
  <si>
    <t>7U Baseball</t>
  </si>
  <si>
    <t>8U Baseball</t>
  </si>
  <si>
    <t>9U Baseball</t>
  </si>
  <si>
    <t>10U Baseball</t>
  </si>
  <si>
    <t>11U Baseball</t>
  </si>
  <si>
    <t>12U Baseball</t>
  </si>
  <si>
    <t>13U Baseball</t>
  </si>
  <si>
    <t>14U Baseball</t>
  </si>
  <si>
    <t>15U Baseball</t>
  </si>
  <si>
    <t>D-Nation</t>
  </si>
  <si>
    <t>Premier Lions</t>
  </si>
  <si>
    <t>Velo Factory</t>
  </si>
  <si>
    <t>Chili Dogs</t>
  </si>
  <si>
    <t>Augusta Mudcats</t>
  </si>
  <si>
    <t>Warriors of Christ</t>
  </si>
  <si>
    <t>Adrenaline Baseball</t>
  </si>
  <si>
    <t>Assassins</t>
  </si>
  <si>
    <t>Social Circle</t>
  </si>
  <si>
    <t>Georgia Legends</t>
  </si>
  <si>
    <t>Venezuelan Warriors</t>
  </si>
  <si>
    <t>Ambush Yarbrough</t>
  </si>
  <si>
    <t>Factory Prime</t>
  </si>
  <si>
    <t>Fury Maxwell</t>
  </si>
  <si>
    <t>Lions Baseball Burzinski</t>
  </si>
  <si>
    <t>Middle GA Trash Pandas</t>
  </si>
  <si>
    <t>MOCO Dogs</t>
  </si>
  <si>
    <t>Premier Athletics</t>
  </si>
  <si>
    <t>Vipers 9U</t>
  </si>
  <si>
    <t>5 Star Generals</t>
  </si>
  <si>
    <t>Legacy Team Perry</t>
  </si>
  <si>
    <t>Lions Baseball</t>
  </si>
  <si>
    <t>MC Hawks</t>
  </si>
  <si>
    <t>Toccoa Stars</t>
  </si>
  <si>
    <t>Athens Elite Red</t>
  </si>
  <si>
    <t>Athens Glitch</t>
  </si>
  <si>
    <t>Columbia County Heat</t>
  </si>
  <si>
    <t>Showtime</t>
  </si>
  <si>
    <t>Social Circle Bombers</t>
  </si>
  <si>
    <t>TB Stars</t>
  </si>
  <si>
    <t>NEGA Goats</t>
  </si>
  <si>
    <t>Tri-State Braves</t>
  </si>
  <si>
    <t>OC Legends Beyatt</t>
  </si>
  <si>
    <t>Tri State Braves</t>
  </si>
  <si>
    <t>Fury</t>
  </si>
  <si>
    <t>Jaxco Aces Black</t>
  </si>
  <si>
    <t>Jaxco Aces Red</t>
  </si>
  <si>
    <t>17U Baseball</t>
  </si>
  <si>
    <t>Laces Baseball Academy</t>
  </si>
  <si>
    <t>Mtn View Bears</t>
  </si>
  <si>
    <t>Walton Misfits</t>
  </si>
  <si>
    <t>16U Baseball</t>
  </si>
  <si>
    <t>5 Star Chick</t>
  </si>
  <si>
    <t>ATH Baseball</t>
  </si>
  <si>
    <t>Buford Baseball</t>
  </si>
  <si>
    <t>Macon Pain</t>
  </si>
  <si>
    <t>Mud Dog Nation</t>
  </si>
  <si>
    <t>Prospects Baseball</t>
  </si>
  <si>
    <t>The Hill</t>
  </si>
  <si>
    <t>Farm Factory</t>
  </si>
  <si>
    <t>N GA Rivercats</t>
  </si>
  <si>
    <t>Walnut Grove Outlaws</t>
  </si>
  <si>
    <t>Vipers 12U</t>
  </si>
  <si>
    <t>Putnam Pickles</t>
  </si>
  <si>
    <t>Harlem Mavericks</t>
  </si>
  <si>
    <t>Elite Rivals</t>
  </si>
  <si>
    <t>Trojans Baseball</t>
  </si>
  <si>
    <t>Classic City Dirtbags</t>
  </si>
  <si>
    <t>OC Tribe</t>
  </si>
  <si>
    <t>N GA Mud Dogs</t>
  </si>
  <si>
    <t>Westminster Tribe</t>
  </si>
  <si>
    <t>GA Titans Jeffares</t>
  </si>
  <si>
    <t>GA Savages</t>
  </si>
  <si>
    <t>Archer Select Stockwell</t>
  </si>
  <si>
    <t>Vanna Bananas</t>
  </si>
  <si>
    <t>Diamond Kings</t>
  </si>
  <si>
    <t>864 Select Primetime</t>
  </si>
  <si>
    <t>GA Outlaws</t>
  </si>
  <si>
    <t>Athens Elite</t>
  </si>
  <si>
    <t>Walton Select</t>
  </si>
  <si>
    <t>Carolina Venom Black</t>
  </si>
  <si>
    <t>Grove</t>
  </si>
  <si>
    <t>Carolina Venom Blue</t>
  </si>
  <si>
    <t>Georgia Redhawks</t>
  </si>
  <si>
    <t>Georgia Liberty</t>
  </si>
  <si>
    <t>N Georgia Stripers</t>
  </si>
  <si>
    <t>MoCo Dogs</t>
  </si>
  <si>
    <t>NEGA Misfitz</t>
  </si>
  <si>
    <t>N Oconee Titans</t>
  </si>
  <si>
    <t>Morgan Mallards</t>
  </si>
  <si>
    <t>Mill Creek</t>
  </si>
  <si>
    <t>GA Jays</t>
  </si>
  <si>
    <t>Athens Elite Blue</t>
  </si>
  <si>
    <t>Raiders 10U</t>
  </si>
  <si>
    <t>Nationals Baseball</t>
  </si>
  <si>
    <t>Mavericks</t>
  </si>
  <si>
    <t>Jr. Trojans Schuler</t>
  </si>
  <si>
    <t>WOW Factor Harvey</t>
  </si>
  <si>
    <t>Wood Ducks</t>
  </si>
  <si>
    <t>Flush Baseball</t>
  </si>
  <si>
    <t>Archer Select</t>
  </si>
  <si>
    <t>Heaters</t>
  </si>
  <si>
    <t>Raiders</t>
  </si>
  <si>
    <t>Fielder's Choice Twins</t>
  </si>
  <si>
    <t>Walton Scrappers</t>
  </si>
  <si>
    <t>CG Legacy Hammett</t>
  </si>
  <si>
    <t>Bandits</t>
  </si>
  <si>
    <t>USA Prime</t>
  </si>
  <si>
    <t>Carolina Venom</t>
  </si>
  <si>
    <t>Avalanche</t>
  </si>
  <si>
    <t>Misfitz</t>
  </si>
  <si>
    <t>Dirty South</t>
  </si>
  <si>
    <t>Athens Elite Hybrid</t>
  </si>
  <si>
    <t>Social Circle Coles</t>
  </si>
  <si>
    <t>Hurricanes</t>
  </si>
  <si>
    <t>Outsiders</t>
  </si>
  <si>
    <t>Team Venom</t>
  </si>
  <si>
    <t>FCA Braves Weaver</t>
  </si>
  <si>
    <t>Dirty South Baseball</t>
  </si>
  <si>
    <t>Arsenal</t>
  </si>
  <si>
    <t>Factory Select</t>
  </si>
  <si>
    <t>MC 17U</t>
  </si>
  <si>
    <t>N GA Mayhem</t>
  </si>
  <si>
    <t>Party Animals</t>
  </si>
  <si>
    <t>Young Guns</t>
  </si>
  <si>
    <t>Showtime Black</t>
  </si>
  <si>
    <t>Prospects</t>
  </si>
  <si>
    <t>Legacy Gold</t>
  </si>
  <si>
    <t>Backyard Athletics - Grey</t>
  </si>
  <si>
    <t>Naturals - Parker</t>
  </si>
  <si>
    <t>Fury Baseball</t>
  </si>
  <si>
    <t>Oconee Yard Dogs</t>
  </si>
  <si>
    <t>South River Mudcats</t>
  </si>
  <si>
    <t>Valor Black</t>
  </si>
  <si>
    <t>USA Prime South</t>
  </si>
  <si>
    <t>Diamond Dingers</t>
  </si>
  <si>
    <t>HC Prime</t>
  </si>
  <si>
    <t>706 Baseball Club</t>
  </si>
  <si>
    <t>Dragon Red</t>
  </si>
  <si>
    <t>Dragon Blue</t>
  </si>
  <si>
    <t>Vipers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</si>
</sst>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0" fontId="0" fillId="0" borderId="0" xfId="0" applyNumberFormat="1"/>
    <xf numFmtId="0" fontId="1" fillId="0" borderId="0" xfId="0" applyFont="1"/>
    <xf numFmtId="0" fontId="0" fillId="3" borderId="0" xfId="0" applyFill="1"/>
    <xf numFmtId="10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B1B5-ABFA-4B80-8210-DA66A76F798B}">
  <dimension ref="A1:AA166"/>
  <sheetViews>
    <sheetView zoomScale="110" zoomScaleNormal="110" workbookViewId="0">
      <selection activeCell="N8" sqref="N8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B3" s="3"/>
      <c r="C3" s="3"/>
      <c r="D3" s="3"/>
      <c r="E3" s="2" t="e">
        <f t="shared" ref="E3:E66" si="0">(B3)/(B3+C3+D3)</f>
        <v>#DIV/0!</v>
      </c>
      <c r="F3" s="3"/>
      <c r="G3" s="3"/>
      <c r="H3">
        <f t="shared" ref="H3:H5" si="1">F3-G3</f>
        <v>0</v>
      </c>
      <c r="L3">
        <f t="shared" ref="L3:L56" si="2">B3*10</f>
        <v>0</v>
      </c>
      <c r="M3">
        <f t="shared" ref="M3:M66" si="3">D3*5</f>
        <v>0</v>
      </c>
      <c r="O3">
        <f t="shared" ref="O3:O59" si="4">SUM(I3:N3)</f>
        <v>0</v>
      </c>
    </row>
    <row r="4" spans="1:27" x14ac:dyDescent="0.25">
      <c r="B4" s="3"/>
      <c r="C4" s="3"/>
      <c r="D4" s="3"/>
      <c r="E4" s="2" t="e">
        <f>(B4)/(B4+C4+D4)</f>
        <v>#DIV/0!</v>
      </c>
      <c r="F4" s="3"/>
      <c r="G4" s="3"/>
      <c r="H4">
        <f t="shared" si="1"/>
        <v>0</v>
      </c>
      <c r="L4">
        <f t="shared" si="2"/>
        <v>0</v>
      </c>
      <c r="M4">
        <f t="shared" si="3"/>
        <v>0</v>
      </c>
      <c r="O4">
        <f t="shared" si="4"/>
        <v>0</v>
      </c>
    </row>
    <row r="5" spans="1:27" x14ac:dyDescent="0.25">
      <c r="B5" s="3"/>
      <c r="C5" s="3"/>
      <c r="D5" s="3"/>
      <c r="E5" s="2" t="e">
        <f t="shared" si="0"/>
        <v>#DIV/0!</v>
      </c>
      <c r="F5" s="3"/>
      <c r="G5" s="3"/>
      <c r="H5">
        <f t="shared" si="1"/>
        <v>0</v>
      </c>
      <c r="L5">
        <f t="shared" si="2"/>
        <v>0</v>
      </c>
      <c r="M5">
        <f t="shared" si="3"/>
        <v>0</v>
      </c>
      <c r="O5">
        <f t="shared" si="4"/>
        <v>0</v>
      </c>
    </row>
    <row r="6" spans="1:27" x14ac:dyDescent="0.25">
      <c r="B6" s="3"/>
      <c r="C6" s="3"/>
      <c r="D6" s="3"/>
      <c r="E6" s="2" t="e">
        <f t="shared" si="0"/>
        <v>#DIV/0!</v>
      </c>
      <c r="F6" s="3"/>
      <c r="G6" s="3"/>
      <c r="H6">
        <f>F6-G6</f>
        <v>0</v>
      </c>
      <c r="L6">
        <f t="shared" si="2"/>
        <v>0</v>
      </c>
      <c r="M6">
        <f t="shared" si="3"/>
        <v>0</v>
      </c>
      <c r="O6">
        <f t="shared" si="4"/>
        <v>0</v>
      </c>
    </row>
    <row r="7" spans="1:27" x14ac:dyDescent="0.25">
      <c r="B7" s="3"/>
      <c r="C7" s="3"/>
      <c r="D7" s="3"/>
      <c r="E7" s="2" t="e">
        <f t="shared" si="0"/>
        <v>#DIV/0!</v>
      </c>
      <c r="F7" s="3"/>
      <c r="G7" s="3"/>
      <c r="H7">
        <f t="shared" ref="H7:H53" si="5">F7-G7</f>
        <v>0</v>
      </c>
      <c r="L7">
        <f t="shared" si="2"/>
        <v>0</v>
      </c>
      <c r="M7">
        <f t="shared" si="3"/>
        <v>0</v>
      </c>
      <c r="O7">
        <f t="shared" si="4"/>
        <v>0</v>
      </c>
    </row>
    <row r="8" spans="1:27" x14ac:dyDescent="0.25">
      <c r="B8" s="3"/>
      <c r="C8" s="3"/>
      <c r="D8" s="3"/>
      <c r="E8" s="2" t="e">
        <f t="shared" si="0"/>
        <v>#DIV/0!</v>
      </c>
      <c r="F8" s="3"/>
      <c r="G8" s="3"/>
      <c r="H8">
        <f t="shared" si="5"/>
        <v>0</v>
      </c>
      <c r="L8">
        <f t="shared" si="2"/>
        <v>0</v>
      </c>
      <c r="M8">
        <f t="shared" si="3"/>
        <v>0</v>
      </c>
      <c r="O8">
        <f t="shared" si="4"/>
        <v>0</v>
      </c>
    </row>
    <row r="9" spans="1:27" x14ac:dyDescent="0.25">
      <c r="B9" s="3"/>
      <c r="C9" s="3"/>
      <c r="D9" s="3"/>
      <c r="E9" s="2" t="e">
        <f t="shared" si="0"/>
        <v>#DIV/0!</v>
      </c>
      <c r="F9" s="3"/>
      <c r="G9" s="3"/>
      <c r="H9">
        <f t="shared" si="5"/>
        <v>0</v>
      </c>
      <c r="L9">
        <f t="shared" si="2"/>
        <v>0</v>
      </c>
      <c r="M9">
        <f t="shared" si="3"/>
        <v>0</v>
      </c>
      <c r="O9">
        <f t="shared" si="4"/>
        <v>0</v>
      </c>
    </row>
    <row r="10" spans="1:27" x14ac:dyDescent="0.25">
      <c r="B10" s="3"/>
      <c r="C10" s="3"/>
      <c r="D10" s="3"/>
      <c r="E10" s="2" t="e">
        <f t="shared" si="0"/>
        <v>#DIV/0!</v>
      </c>
      <c r="F10" s="3"/>
      <c r="G10" s="3"/>
      <c r="H10">
        <f t="shared" si="5"/>
        <v>0</v>
      </c>
      <c r="L10">
        <f t="shared" si="2"/>
        <v>0</v>
      </c>
      <c r="M10">
        <f t="shared" si="3"/>
        <v>0</v>
      </c>
      <c r="O10">
        <f t="shared" si="4"/>
        <v>0</v>
      </c>
    </row>
    <row r="11" spans="1:27" x14ac:dyDescent="0.25">
      <c r="B11" s="3"/>
      <c r="C11" s="3"/>
      <c r="D11" s="3"/>
      <c r="E11" s="2" t="e">
        <f t="shared" si="0"/>
        <v>#DIV/0!</v>
      </c>
      <c r="F11" s="3"/>
      <c r="G11" s="3"/>
      <c r="H11">
        <f t="shared" si="5"/>
        <v>0</v>
      </c>
      <c r="L11">
        <f t="shared" si="2"/>
        <v>0</v>
      </c>
      <c r="M11">
        <f t="shared" si="3"/>
        <v>0</v>
      </c>
      <c r="O11">
        <f t="shared" si="4"/>
        <v>0</v>
      </c>
    </row>
    <row r="12" spans="1:27" x14ac:dyDescent="0.25">
      <c r="B12" s="3"/>
      <c r="C12" s="3"/>
      <c r="D12" s="3"/>
      <c r="E12" s="2" t="e">
        <f t="shared" si="0"/>
        <v>#DIV/0!</v>
      </c>
      <c r="F12" s="3"/>
      <c r="G12" s="3"/>
      <c r="H12">
        <f t="shared" si="5"/>
        <v>0</v>
      </c>
      <c r="L12">
        <f t="shared" si="2"/>
        <v>0</v>
      </c>
      <c r="M12">
        <f t="shared" si="3"/>
        <v>0</v>
      </c>
      <c r="O12">
        <f t="shared" si="4"/>
        <v>0</v>
      </c>
    </row>
    <row r="13" spans="1:27" x14ac:dyDescent="0.25">
      <c r="B13" s="3"/>
      <c r="C13" s="3"/>
      <c r="D13" s="3"/>
      <c r="E13" s="2" t="e">
        <f t="shared" si="0"/>
        <v>#DIV/0!</v>
      </c>
      <c r="F13" s="3"/>
      <c r="G13" s="3"/>
      <c r="H13">
        <f t="shared" si="5"/>
        <v>0</v>
      </c>
      <c r="L13">
        <f t="shared" si="2"/>
        <v>0</v>
      </c>
      <c r="M13">
        <f t="shared" si="3"/>
        <v>0</v>
      </c>
      <c r="O13">
        <f t="shared" si="4"/>
        <v>0</v>
      </c>
    </row>
    <row r="14" spans="1:27" x14ac:dyDescent="0.25">
      <c r="B14" s="3"/>
      <c r="C14" s="3"/>
      <c r="D14" s="3"/>
      <c r="E14" s="2" t="e">
        <f t="shared" si="0"/>
        <v>#DIV/0!</v>
      </c>
      <c r="F14" s="3"/>
      <c r="G14" s="3"/>
      <c r="H14">
        <f t="shared" si="5"/>
        <v>0</v>
      </c>
      <c r="L14">
        <f t="shared" si="2"/>
        <v>0</v>
      </c>
      <c r="M14">
        <f t="shared" si="3"/>
        <v>0</v>
      </c>
      <c r="O14">
        <f t="shared" si="4"/>
        <v>0</v>
      </c>
    </row>
    <row r="15" spans="1:27" x14ac:dyDescent="0.25">
      <c r="B15" s="3"/>
      <c r="C15" s="3"/>
      <c r="D15" s="3"/>
      <c r="E15" s="2" t="e">
        <f t="shared" si="0"/>
        <v>#DIV/0!</v>
      </c>
      <c r="F15" s="3"/>
      <c r="G15" s="3"/>
      <c r="H15">
        <f t="shared" si="5"/>
        <v>0</v>
      </c>
      <c r="L15">
        <f t="shared" si="2"/>
        <v>0</v>
      </c>
      <c r="M15">
        <f t="shared" si="3"/>
        <v>0</v>
      </c>
      <c r="O15">
        <f t="shared" si="4"/>
        <v>0</v>
      </c>
    </row>
    <row r="16" spans="1:27" x14ac:dyDescent="0.25">
      <c r="B16" s="3"/>
      <c r="C16" s="3"/>
      <c r="D16" s="3"/>
      <c r="E16" s="2" t="e">
        <f t="shared" si="0"/>
        <v>#DIV/0!</v>
      </c>
      <c r="F16" s="3"/>
      <c r="G16" s="3"/>
      <c r="H16">
        <f t="shared" si="5"/>
        <v>0</v>
      </c>
      <c r="L16">
        <f t="shared" si="2"/>
        <v>0</v>
      </c>
      <c r="M16">
        <f t="shared" si="3"/>
        <v>0</v>
      </c>
      <c r="O16">
        <f t="shared" si="4"/>
        <v>0</v>
      </c>
    </row>
    <row r="17" spans="2:15" x14ac:dyDescent="0.25">
      <c r="B17" s="3"/>
      <c r="C17" s="3"/>
      <c r="D17" s="3"/>
      <c r="E17" s="2" t="e">
        <f t="shared" si="0"/>
        <v>#DIV/0!</v>
      </c>
      <c r="F17" s="3"/>
      <c r="G17" s="3"/>
      <c r="H17">
        <f t="shared" si="5"/>
        <v>0</v>
      </c>
      <c r="L17">
        <f t="shared" si="2"/>
        <v>0</v>
      </c>
      <c r="M17">
        <f t="shared" si="3"/>
        <v>0</v>
      </c>
      <c r="O17">
        <f t="shared" si="4"/>
        <v>0</v>
      </c>
    </row>
    <row r="18" spans="2:15" x14ac:dyDescent="0.25">
      <c r="B18" s="3"/>
      <c r="C18" s="3"/>
      <c r="D18" s="3"/>
      <c r="E18" s="2" t="e">
        <f t="shared" si="0"/>
        <v>#DIV/0!</v>
      </c>
      <c r="F18" s="3"/>
      <c r="G18" s="3"/>
      <c r="H18">
        <f t="shared" si="5"/>
        <v>0</v>
      </c>
      <c r="L18">
        <f t="shared" si="2"/>
        <v>0</v>
      </c>
      <c r="M18">
        <f t="shared" si="3"/>
        <v>0</v>
      </c>
      <c r="O18">
        <f t="shared" si="4"/>
        <v>0</v>
      </c>
    </row>
    <row r="19" spans="2:15" x14ac:dyDescent="0.25">
      <c r="B19" s="3"/>
      <c r="C19" s="3"/>
      <c r="D19" s="3"/>
      <c r="E19" s="2" t="e">
        <f t="shared" si="0"/>
        <v>#DIV/0!</v>
      </c>
      <c r="F19" s="3"/>
      <c r="G19" s="3"/>
      <c r="H19">
        <f t="shared" si="5"/>
        <v>0</v>
      </c>
      <c r="L19">
        <f t="shared" si="2"/>
        <v>0</v>
      </c>
      <c r="M19">
        <f t="shared" si="3"/>
        <v>0</v>
      </c>
      <c r="O19">
        <f t="shared" si="4"/>
        <v>0</v>
      </c>
    </row>
    <row r="20" spans="2:15" x14ac:dyDescent="0.25">
      <c r="B20" s="3"/>
      <c r="C20" s="3"/>
      <c r="D20" s="3"/>
      <c r="E20" s="2" t="e">
        <f t="shared" si="0"/>
        <v>#DIV/0!</v>
      </c>
      <c r="F20" s="3"/>
      <c r="G20" s="3"/>
      <c r="H20">
        <f t="shared" si="5"/>
        <v>0</v>
      </c>
      <c r="L20">
        <f t="shared" si="2"/>
        <v>0</v>
      </c>
      <c r="M20">
        <f t="shared" si="3"/>
        <v>0</v>
      </c>
      <c r="O20">
        <f t="shared" si="4"/>
        <v>0</v>
      </c>
    </row>
    <row r="21" spans="2:15" x14ac:dyDescent="0.25">
      <c r="B21" s="3"/>
      <c r="C21" s="3"/>
      <c r="D21" s="3"/>
      <c r="E21" s="2" t="e">
        <f t="shared" si="0"/>
        <v>#DIV/0!</v>
      </c>
      <c r="F21" s="3"/>
      <c r="G21" s="3"/>
      <c r="H21">
        <f t="shared" si="5"/>
        <v>0</v>
      </c>
      <c r="L21">
        <f t="shared" si="2"/>
        <v>0</v>
      </c>
      <c r="M21">
        <f t="shared" si="3"/>
        <v>0</v>
      </c>
      <c r="O21">
        <f t="shared" si="4"/>
        <v>0</v>
      </c>
    </row>
    <row r="22" spans="2:15" x14ac:dyDescent="0.25">
      <c r="B22" s="3"/>
      <c r="C22" s="3"/>
      <c r="D22" s="3"/>
      <c r="E22" s="2" t="e">
        <f t="shared" si="0"/>
        <v>#DIV/0!</v>
      </c>
      <c r="F22" s="3"/>
      <c r="G22" s="3"/>
      <c r="H22">
        <f t="shared" si="5"/>
        <v>0</v>
      </c>
      <c r="L22">
        <f t="shared" si="2"/>
        <v>0</v>
      </c>
      <c r="M22">
        <f t="shared" si="3"/>
        <v>0</v>
      </c>
      <c r="O22">
        <f t="shared" si="4"/>
        <v>0</v>
      </c>
    </row>
    <row r="23" spans="2:15" x14ac:dyDescent="0.25">
      <c r="B23" s="3"/>
      <c r="C23" s="3"/>
      <c r="D23" s="3"/>
      <c r="E23" s="2" t="e">
        <f t="shared" si="0"/>
        <v>#DIV/0!</v>
      </c>
      <c r="F23" s="3"/>
      <c r="G23" s="3"/>
      <c r="H23">
        <f t="shared" si="5"/>
        <v>0</v>
      </c>
      <c r="L23">
        <f t="shared" si="2"/>
        <v>0</v>
      </c>
      <c r="M23">
        <f t="shared" si="3"/>
        <v>0</v>
      </c>
      <c r="O23">
        <f t="shared" si="4"/>
        <v>0</v>
      </c>
    </row>
    <row r="24" spans="2:15" x14ac:dyDescent="0.25">
      <c r="B24" s="3"/>
      <c r="C24" s="3"/>
      <c r="D24" s="3"/>
      <c r="E24" s="2" t="e">
        <f t="shared" si="0"/>
        <v>#DIV/0!</v>
      </c>
      <c r="F24" s="3"/>
      <c r="G24" s="3"/>
      <c r="H24">
        <f t="shared" si="5"/>
        <v>0</v>
      </c>
      <c r="L24">
        <f t="shared" si="2"/>
        <v>0</v>
      </c>
      <c r="M24">
        <f t="shared" si="3"/>
        <v>0</v>
      </c>
      <c r="O24">
        <f t="shared" si="4"/>
        <v>0</v>
      </c>
    </row>
    <row r="25" spans="2:15" x14ac:dyDescent="0.25">
      <c r="B25" s="3"/>
      <c r="C25" s="3"/>
      <c r="D25" s="3"/>
      <c r="E25" s="2" t="e">
        <f t="shared" si="0"/>
        <v>#DIV/0!</v>
      </c>
      <c r="F25" s="3"/>
      <c r="G25" s="3"/>
      <c r="H25">
        <f>F25-G25</f>
        <v>0</v>
      </c>
      <c r="L25">
        <f t="shared" si="2"/>
        <v>0</v>
      </c>
      <c r="M25">
        <f t="shared" si="3"/>
        <v>0</v>
      </c>
      <c r="O25">
        <f t="shared" si="4"/>
        <v>0</v>
      </c>
    </row>
    <row r="26" spans="2:15" x14ac:dyDescent="0.25">
      <c r="B26" s="3"/>
      <c r="C26" s="3"/>
      <c r="D26" s="3"/>
      <c r="E26" s="2" t="e">
        <f t="shared" si="0"/>
        <v>#DIV/0!</v>
      </c>
      <c r="F26" s="3"/>
      <c r="G26" s="3"/>
      <c r="H26">
        <f t="shared" ref="H26" si="6">F26-G26</f>
        <v>0</v>
      </c>
      <c r="L26">
        <f t="shared" si="2"/>
        <v>0</v>
      </c>
      <c r="M26">
        <f t="shared" si="3"/>
        <v>0</v>
      </c>
      <c r="O26">
        <f t="shared" si="4"/>
        <v>0</v>
      </c>
    </row>
    <row r="27" spans="2:15" x14ac:dyDescent="0.25">
      <c r="B27" s="3"/>
      <c r="C27" s="3"/>
      <c r="D27" s="3"/>
      <c r="E27" s="2" t="e">
        <f t="shared" si="0"/>
        <v>#DIV/0!</v>
      </c>
      <c r="F27" s="3"/>
      <c r="G27" s="3"/>
      <c r="H27">
        <f t="shared" si="5"/>
        <v>0</v>
      </c>
      <c r="L27">
        <f t="shared" si="2"/>
        <v>0</v>
      </c>
      <c r="M27">
        <f t="shared" si="3"/>
        <v>0</v>
      </c>
      <c r="O27">
        <f t="shared" si="4"/>
        <v>0</v>
      </c>
    </row>
    <row r="28" spans="2:15" x14ac:dyDescent="0.25">
      <c r="B28" s="3"/>
      <c r="C28" s="3"/>
      <c r="D28" s="3"/>
      <c r="E28" s="2" t="e">
        <f t="shared" si="0"/>
        <v>#DIV/0!</v>
      </c>
      <c r="F28" s="3"/>
      <c r="G28" s="3"/>
      <c r="H28">
        <f t="shared" si="5"/>
        <v>0</v>
      </c>
      <c r="L28">
        <f t="shared" si="2"/>
        <v>0</v>
      </c>
      <c r="M28">
        <f t="shared" si="3"/>
        <v>0</v>
      </c>
      <c r="O28">
        <f t="shared" si="4"/>
        <v>0</v>
      </c>
    </row>
    <row r="29" spans="2:15" x14ac:dyDescent="0.25">
      <c r="B29" s="3"/>
      <c r="C29" s="3"/>
      <c r="D29" s="3"/>
      <c r="E29" s="2" t="e">
        <f t="shared" si="0"/>
        <v>#DIV/0!</v>
      </c>
      <c r="F29" s="3"/>
      <c r="G29" s="3"/>
      <c r="H29">
        <f t="shared" si="5"/>
        <v>0</v>
      </c>
      <c r="L29">
        <f t="shared" si="2"/>
        <v>0</v>
      </c>
      <c r="M29">
        <f t="shared" si="3"/>
        <v>0</v>
      </c>
      <c r="O29">
        <f t="shared" si="4"/>
        <v>0</v>
      </c>
    </row>
    <row r="30" spans="2:15" x14ac:dyDescent="0.25">
      <c r="B30" s="3"/>
      <c r="C30" s="3"/>
      <c r="D30" s="3"/>
      <c r="E30" s="2" t="e">
        <f t="shared" si="0"/>
        <v>#DIV/0!</v>
      </c>
      <c r="F30" s="3"/>
      <c r="G30" s="3"/>
      <c r="H30">
        <f t="shared" si="5"/>
        <v>0</v>
      </c>
      <c r="L30">
        <f t="shared" si="2"/>
        <v>0</v>
      </c>
      <c r="M30">
        <f t="shared" si="3"/>
        <v>0</v>
      </c>
      <c r="O30">
        <f t="shared" si="4"/>
        <v>0</v>
      </c>
    </row>
    <row r="31" spans="2:15" x14ac:dyDescent="0.25">
      <c r="B31" s="3"/>
      <c r="C31" s="3"/>
      <c r="D31" s="3"/>
      <c r="E31" s="2" t="e">
        <f t="shared" si="0"/>
        <v>#DIV/0!</v>
      </c>
      <c r="F31" s="3"/>
      <c r="G31" s="3"/>
      <c r="H31">
        <f t="shared" si="5"/>
        <v>0</v>
      </c>
      <c r="L31">
        <f t="shared" si="2"/>
        <v>0</v>
      </c>
      <c r="M31">
        <f t="shared" si="3"/>
        <v>0</v>
      </c>
      <c r="O31">
        <f t="shared" si="4"/>
        <v>0</v>
      </c>
    </row>
    <row r="32" spans="2:15" x14ac:dyDescent="0.25">
      <c r="B32" s="3"/>
      <c r="C32" s="3"/>
      <c r="D32" s="3"/>
      <c r="E32" s="2" t="e">
        <f t="shared" si="0"/>
        <v>#DIV/0!</v>
      </c>
      <c r="F32" s="3"/>
      <c r="G32" s="3"/>
      <c r="H32">
        <f t="shared" si="5"/>
        <v>0</v>
      </c>
      <c r="L32">
        <f t="shared" si="2"/>
        <v>0</v>
      </c>
      <c r="M32">
        <f t="shared" si="3"/>
        <v>0</v>
      </c>
      <c r="O32">
        <f t="shared" si="4"/>
        <v>0</v>
      </c>
    </row>
    <row r="33" spans="2:15" x14ac:dyDescent="0.25">
      <c r="B33" s="3"/>
      <c r="C33" s="3"/>
      <c r="D33" s="3"/>
      <c r="E33" s="2" t="e">
        <f t="shared" si="0"/>
        <v>#DIV/0!</v>
      </c>
      <c r="F33" s="3"/>
      <c r="G33" s="3"/>
      <c r="H33">
        <f t="shared" si="5"/>
        <v>0</v>
      </c>
      <c r="L33">
        <f t="shared" si="2"/>
        <v>0</v>
      </c>
      <c r="M33">
        <f t="shared" si="3"/>
        <v>0</v>
      </c>
      <c r="O33">
        <f t="shared" si="4"/>
        <v>0</v>
      </c>
    </row>
    <row r="34" spans="2:15" x14ac:dyDescent="0.25">
      <c r="B34" s="3"/>
      <c r="C34" s="3"/>
      <c r="D34" s="3"/>
      <c r="E34" s="2" t="e">
        <f t="shared" si="0"/>
        <v>#DIV/0!</v>
      </c>
      <c r="F34" s="3"/>
      <c r="G34" s="3"/>
      <c r="H34">
        <f t="shared" si="5"/>
        <v>0</v>
      </c>
      <c r="L34">
        <f t="shared" si="2"/>
        <v>0</v>
      </c>
      <c r="M34">
        <f t="shared" si="3"/>
        <v>0</v>
      </c>
      <c r="O34">
        <f t="shared" si="4"/>
        <v>0</v>
      </c>
    </row>
    <row r="35" spans="2:15" x14ac:dyDescent="0.25">
      <c r="B35" s="3"/>
      <c r="C35" s="3"/>
      <c r="D35" s="3"/>
      <c r="E35" s="2" t="e">
        <f t="shared" si="0"/>
        <v>#DIV/0!</v>
      </c>
      <c r="F35" s="3"/>
      <c r="G35" s="3"/>
      <c r="H35">
        <f t="shared" si="5"/>
        <v>0</v>
      </c>
      <c r="L35">
        <f t="shared" si="2"/>
        <v>0</v>
      </c>
      <c r="M35">
        <f t="shared" si="3"/>
        <v>0</v>
      </c>
      <c r="O35">
        <f t="shared" si="4"/>
        <v>0</v>
      </c>
    </row>
    <row r="36" spans="2:15" x14ac:dyDescent="0.25">
      <c r="B36" s="3"/>
      <c r="C36" s="3"/>
      <c r="D36" s="3"/>
      <c r="E36" s="2" t="e">
        <f t="shared" si="0"/>
        <v>#DIV/0!</v>
      </c>
      <c r="F36" s="3"/>
      <c r="G36" s="3"/>
      <c r="H36">
        <f t="shared" si="5"/>
        <v>0</v>
      </c>
      <c r="L36">
        <f t="shared" si="2"/>
        <v>0</v>
      </c>
      <c r="M36">
        <f t="shared" si="3"/>
        <v>0</v>
      </c>
      <c r="O36">
        <f t="shared" si="4"/>
        <v>0</v>
      </c>
    </row>
    <row r="37" spans="2:15" x14ac:dyDescent="0.25">
      <c r="B37" s="3"/>
      <c r="C37" s="3"/>
      <c r="D37" s="3"/>
      <c r="E37" s="2" t="e">
        <f t="shared" si="0"/>
        <v>#DIV/0!</v>
      </c>
      <c r="F37" s="3"/>
      <c r="G37" s="3"/>
      <c r="H37">
        <f t="shared" si="5"/>
        <v>0</v>
      </c>
      <c r="L37">
        <f t="shared" si="2"/>
        <v>0</v>
      </c>
      <c r="M37">
        <f t="shared" si="3"/>
        <v>0</v>
      </c>
      <c r="O37">
        <f t="shared" si="4"/>
        <v>0</v>
      </c>
    </row>
    <row r="38" spans="2:15" x14ac:dyDescent="0.25">
      <c r="B38" s="3"/>
      <c r="C38" s="3"/>
      <c r="D38" s="3"/>
      <c r="E38" s="2" t="e">
        <f t="shared" si="0"/>
        <v>#DIV/0!</v>
      </c>
      <c r="F38" s="3"/>
      <c r="G38" s="3"/>
      <c r="H38">
        <f t="shared" si="5"/>
        <v>0</v>
      </c>
      <c r="L38">
        <f t="shared" si="2"/>
        <v>0</v>
      </c>
      <c r="M38">
        <f t="shared" si="3"/>
        <v>0</v>
      </c>
      <c r="O38">
        <f t="shared" si="4"/>
        <v>0</v>
      </c>
    </row>
    <row r="39" spans="2:15" x14ac:dyDescent="0.25">
      <c r="B39" s="3"/>
      <c r="C39" s="3"/>
      <c r="D39" s="3"/>
      <c r="E39" s="2" t="e">
        <f t="shared" si="0"/>
        <v>#DIV/0!</v>
      </c>
      <c r="F39" s="3"/>
      <c r="G39" s="3"/>
      <c r="H39">
        <f t="shared" si="5"/>
        <v>0</v>
      </c>
      <c r="L39">
        <f t="shared" si="2"/>
        <v>0</v>
      </c>
      <c r="M39">
        <f t="shared" si="3"/>
        <v>0</v>
      </c>
      <c r="O39">
        <f t="shared" si="4"/>
        <v>0</v>
      </c>
    </row>
    <row r="40" spans="2:15" x14ac:dyDescent="0.25">
      <c r="B40" s="3"/>
      <c r="C40" s="3"/>
      <c r="D40" s="3"/>
      <c r="E40" s="2" t="e">
        <f t="shared" si="0"/>
        <v>#DIV/0!</v>
      </c>
      <c r="F40" s="3"/>
      <c r="G40" s="3"/>
      <c r="H40">
        <f t="shared" si="5"/>
        <v>0</v>
      </c>
      <c r="L40">
        <f t="shared" si="2"/>
        <v>0</v>
      </c>
      <c r="M40">
        <f t="shared" si="3"/>
        <v>0</v>
      </c>
      <c r="O40">
        <f t="shared" si="4"/>
        <v>0</v>
      </c>
    </row>
    <row r="41" spans="2:15" x14ac:dyDescent="0.25">
      <c r="B41" s="3"/>
      <c r="C41" s="3"/>
      <c r="D41" s="3"/>
      <c r="E41" s="2" t="e">
        <f t="shared" si="0"/>
        <v>#DIV/0!</v>
      </c>
      <c r="F41" s="3"/>
      <c r="G41" s="3"/>
      <c r="H41">
        <f t="shared" si="5"/>
        <v>0</v>
      </c>
      <c r="L41">
        <f t="shared" si="2"/>
        <v>0</v>
      </c>
      <c r="M41">
        <f t="shared" si="3"/>
        <v>0</v>
      </c>
      <c r="O41">
        <f t="shared" si="4"/>
        <v>0</v>
      </c>
    </row>
    <row r="42" spans="2:15" x14ac:dyDescent="0.25">
      <c r="B42" s="3"/>
      <c r="C42" s="3"/>
      <c r="D42" s="3"/>
      <c r="E42" s="2" t="e">
        <f t="shared" si="0"/>
        <v>#DIV/0!</v>
      </c>
      <c r="F42" s="3"/>
      <c r="G42" s="3"/>
      <c r="H42">
        <f t="shared" si="5"/>
        <v>0</v>
      </c>
      <c r="L42">
        <f t="shared" si="2"/>
        <v>0</v>
      </c>
      <c r="M42">
        <f t="shared" si="3"/>
        <v>0</v>
      </c>
      <c r="O42">
        <f t="shared" si="4"/>
        <v>0</v>
      </c>
    </row>
    <row r="43" spans="2:15" x14ac:dyDescent="0.25">
      <c r="B43" s="3"/>
      <c r="C43" s="3"/>
      <c r="D43" s="3"/>
      <c r="E43" s="2" t="e">
        <f t="shared" si="0"/>
        <v>#DIV/0!</v>
      </c>
      <c r="F43" s="3"/>
      <c r="G43" s="3"/>
      <c r="H43">
        <f t="shared" si="5"/>
        <v>0</v>
      </c>
      <c r="L43">
        <f t="shared" si="2"/>
        <v>0</v>
      </c>
      <c r="M43">
        <f t="shared" si="3"/>
        <v>0</v>
      </c>
      <c r="O43">
        <f t="shared" si="4"/>
        <v>0</v>
      </c>
    </row>
    <row r="44" spans="2:15" x14ac:dyDescent="0.25">
      <c r="B44" s="3"/>
      <c r="C44" s="3"/>
      <c r="D44" s="3"/>
      <c r="E44" s="2" t="e">
        <f t="shared" si="0"/>
        <v>#DIV/0!</v>
      </c>
      <c r="F44" s="3"/>
      <c r="G44" s="3"/>
      <c r="H44">
        <f t="shared" si="5"/>
        <v>0</v>
      </c>
      <c r="L44">
        <f t="shared" si="2"/>
        <v>0</v>
      </c>
      <c r="M44">
        <f t="shared" si="3"/>
        <v>0</v>
      </c>
      <c r="O44">
        <f t="shared" si="4"/>
        <v>0</v>
      </c>
    </row>
    <row r="45" spans="2:15" x14ac:dyDescent="0.25">
      <c r="B45" s="3"/>
      <c r="C45" s="3"/>
      <c r="D45" s="3"/>
      <c r="E45" s="2" t="e">
        <f t="shared" si="0"/>
        <v>#DIV/0!</v>
      </c>
      <c r="F45" s="3"/>
      <c r="G45" s="3"/>
      <c r="H45">
        <f t="shared" si="5"/>
        <v>0</v>
      </c>
      <c r="L45">
        <f t="shared" si="2"/>
        <v>0</v>
      </c>
      <c r="M45">
        <f t="shared" si="3"/>
        <v>0</v>
      </c>
      <c r="O45">
        <f t="shared" si="4"/>
        <v>0</v>
      </c>
    </row>
    <row r="46" spans="2:15" x14ac:dyDescent="0.25">
      <c r="B46" s="3"/>
      <c r="C46" s="3"/>
      <c r="D46" s="3"/>
      <c r="E46" s="2" t="e">
        <f t="shared" si="0"/>
        <v>#DIV/0!</v>
      </c>
      <c r="F46" s="3"/>
      <c r="G46" s="3"/>
      <c r="H46">
        <f t="shared" si="5"/>
        <v>0</v>
      </c>
      <c r="L46">
        <f t="shared" si="2"/>
        <v>0</v>
      </c>
      <c r="M46">
        <f t="shared" si="3"/>
        <v>0</v>
      </c>
      <c r="O46">
        <f t="shared" si="4"/>
        <v>0</v>
      </c>
    </row>
    <row r="47" spans="2:15" x14ac:dyDescent="0.25">
      <c r="B47" s="3"/>
      <c r="C47" s="3"/>
      <c r="D47" s="3"/>
      <c r="E47" s="2" t="e">
        <f t="shared" si="0"/>
        <v>#DIV/0!</v>
      </c>
      <c r="F47" s="3"/>
      <c r="G47" s="3"/>
      <c r="H47">
        <f t="shared" si="5"/>
        <v>0</v>
      </c>
      <c r="L47">
        <f t="shared" si="2"/>
        <v>0</v>
      </c>
      <c r="M47">
        <f t="shared" si="3"/>
        <v>0</v>
      </c>
      <c r="O47">
        <f t="shared" si="4"/>
        <v>0</v>
      </c>
    </row>
    <row r="48" spans="2:15" x14ac:dyDescent="0.25">
      <c r="B48" s="3"/>
      <c r="C48" s="3"/>
      <c r="D48" s="3"/>
      <c r="E48" s="2" t="e">
        <f t="shared" si="0"/>
        <v>#DIV/0!</v>
      </c>
      <c r="F48" s="3"/>
      <c r="G48" s="3"/>
      <c r="H48">
        <f t="shared" si="5"/>
        <v>0</v>
      </c>
      <c r="L48">
        <f t="shared" si="2"/>
        <v>0</v>
      </c>
      <c r="M48">
        <f t="shared" si="3"/>
        <v>0</v>
      </c>
      <c r="O48">
        <f t="shared" si="4"/>
        <v>0</v>
      </c>
    </row>
    <row r="49" spans="2:15" x14ac:dyDescent="0.25">
      <c r="B49" s="3"/>
      <c r="C49" s="3"/>
      <c r="D49" s="3"/>
      <c r="E49" s="2" t="e">
        <f t="shared" si="0"/>
        <v>#DIV/0!</v>
      </c>
      <c r="F49" s="3"/>
      <c r="G49" s="3"/>
      <c r="H49">
        <f t="shared" si="5"/>
        <v>0</v>
      </c>
      <c r="L49">
        <f t="shared" si="2"/>
        <v>0</v>
      </c>
      <c r="M49">
        <f t="shared" si="3"/>
        <v>0</v>
      </c>
      <c r="O49">
        <f t="shared" si="4"/>
        <v>0</v>
      </c>
    </row>
    <row r="50" spans="2:15" x14ac:dyDescent="0.25">
      <c r="B50" s="3"/>
      <c r="C50" s="3"/>
      <c r="D50" s="3"/>
      <c r="E50" s="2" t="e">
        <f t="shared" si="0"/>
        <v>#DIV/0!</v>
      </c>
      <c r="F50" s="3"/>
      <c r="G50" s="3"/>
      <c r="H50">
        <f t="shared" si="5"/>
        <v>0</v>
      </c>
      <c r="L50">
        <f t="shared" si="2"/>
        <v>0</v>
      </c>
      <c r="M50">
        <f t="shared" si="3"/>
        <v>0</v>
      </c>
      <c r="O50">
        <f t="shared" si="4"/>
        <v>0</v>
      </c>
    </row>
    <row r="51" spans="2:15" x14ac:dyDescent="0.25">
      <c r="B51" s="3"/>
      <c r="C51" s="3"/>
      <c r="D51" s="3"/>
      <c r="E51" s="2" t="e">
        <f t="shared" si="0"/>
        <v>#DIV/0!</v>
      </c>
      <c r="F51" s="3"/>
      <c r="G51" s="3"/>
      <c r="H51">
        <f t="shared" si="5"/>
        <v>0</v>
      </c>
      <c r="L51">
        <f t="shared" si="2"/>
        <v>0</v>
      </c>
      <c r="M51">
        <f t="shared" si="3"/>
        <v>0</v>
      </c>
      <c r="O51">
        <f t="shared" si="4"/>
        <v>0</v>
      </c>
    </row>
    <row r="52" spans="2:15" x14ac:dyDescent="0.25">
      <c r="B52" s="3"/>
      <c r="C52" s="3"/>
      <c r="D52" s="3"/>
      <c r="E52" s="2" t="e">
        <f t="shared" si="0"/>
        <v>#DIV/0!</v>
      </c>
      <c r="F52" s="3"/>
      <c r="G52" s="3"/>
      <c r="H52">
        <f t="shared" si="5"/>
        <v>0</v>
      </c>
      <c r="L52">
        <f t="shared" si="2"/>
        <v>0</v>
      </c>
      <c r="M52">
        <f t="shared" si="3"/>
        <v>0</v>
      </c>
      <c r="O52">
        <f t="shared" si="4"/>
        <v>0</v>
      </c>
    </row>
    <row r="53" spans="2:15" x14ac:dyDescent="0.25">
      <c r="B53" s="3"/>
      <c r="C53" s="3"/>
      <c r="D53" s="3"/>
      <c r="E53" s="2" t="e">
        <f t="shared" si="0"/>
        <v>#DIV/0!</v>
      </c>
      <c r="F53" s="3"/>
      <c r="G53" s="3"/>
      <c r="H53">
        <f t="shared" si="5"/>
        <v>0</v>
      </c>
      <c r="L53">
        <f t="shared" si="2"/>
        <v>0</v>
      </c>
      <c r="M53">
        <f t="shared" si="3"/>
        <v>0</v>
      </c>
      <c r="O53">
        <f t="shared" si="4"/>
        <v>0</v>
      </c>
    </row>
    <row r="54" spans="2:15" ht="15.75" customHeight="1" x14ac:dyDescent="0.25">
      <c r="B54" s="3"/>
      <c r="C54" s="3"/>
      <c r="D54" s="3"/>
      <c r="E54" s="2" t="e">
        <f t="shared" si="0"/>
        <v>#DIV/0!</v>
      </c>
      <c r="F54" s="3"/>
      <c r="G54" s="3"/>
      <c r="H54">
        <f>F54-G54</f>
        <v>0</v>
      </c>
      <c r="L54">
        <f t="shared" si="2"/>
        <v>0</v>
      </c>
      <c r="M54">
        <f t="shared" si="3"/>
        <v>0</v>
      </c>
      <c r="O54">
        <f t="shared" si="4"/>
        <v>0</v>
      </c>
    </row>
    <row r="55" spans="2:15" ht="15" customHeight="1" x14ac:dyDescent="0.25">
      <c r="B55" s="3"/>
      <c r="C55" s="3"/>
      <c r="D55" s="3"/>
      <c r="E55" s="2" t="e">
        <f t="shared" si="0"/>
        <v>#DIV/0!</v>
      </c>
      <c r="F55" s="3"/>
      <c r="G55" s="3"/>
      <c r="H55">
        <f t="shared" ref="H55:H118" si="7">F55-G55</f>
        <v>0</v>
      </c>
      <c r="L55">
        <f t="shared" si="2"/>
        <v>0</v>
      </c>
      <c r="M55">
        <f t="shared" si="3"/>
        <v>0</v>
      </c>
      <c r="O55">
        <f t="shared" si="4"/>
        <v>0</v>
      </c>
    </row>
    <row r="56" spans="2:15" x14ac:dyDescent="0.25">
      <c r="B56" s="3"/>
      <c r="C56" s="3"/>
      <c r="D56" s="3"/>
      <c r="E56" s="2" t="e">
        <f t="shared" si="0"/>
        <v>#DIV/0!</v>
      </c>
      <c r="F56" s="3"/>
      <c r="G56" s="3"/>
      <c r="H56">
        <f t="shared" si="7"/>
        <v>0</v>
      </c>
      <c r="L56">
        <f t="shared" si="2"/>
        <v>0</v>
      </c>
      <c r="M56">
        <f t="shared" si="3"/>
        <v>0</v>
      </c>
      <c r="O56">
        <f t="shared" si="4"/>
        <v>0</v>
      </c>
    </row>
    <row r="57" spans="2:15" x14ac:dyDescent="0.25">
      <c r="B57" s="3"/>
      <c r="C57" s="3"/>
      <c r="D57" s="3"/>
      <c r="E57" s="2" t="e">
        <f t="shared" si="0"/>
        <v>#DIV/0!</v>
      </c>
      <c r="H57">
        <f t="shared" si="7"/>
        <v>0</v>
      </c>
      <c r="L57">
        <v>0</v>
      </c>
      <c r="M57">
        <f t="shared" si="3"/>
        <v>0</v>
      </c>
      <c r="O57">
        <f t="shared" si="4"/>
        <v>0</v>
      </c>
    </row>
    <row r="58" spans="2:15" ht="14.25" customHeight="1" x14ac:dyDescent="0.25">
      <c r="B58" s="3"/>
      <c r="C58" s="3"/>
      <c r="D58" s="3"/>
      <c r="E58" s="2" t="e">
        <f t="shared" si="0"/>
        <v>#DIV/0!</v>
      </c>
      <c r="H58">
        <f t="shared" si="7"/>
        <v>0</v>
      </c>
      <c r="L58">
        <v>0</v>
      </c>
      <c r="M58">
        <f t="shared" si="3"/>
        <v>0</v>
      </c>
      <c r="O58">
        <f t="shared" si="4"/>
        <v>0</v>
      </c>
    </row>
    <row r="59" spans="2:15" x14ac:dyDescent="0.25">
      <c r="B59" s="3"/>
      <c r="C59" s="3"/>
      <c r="D59" s="3"/>
      <c r="E59" s="2" t="e">
        <f t="shared" si="0"/>
        <v>#DIV/0!</v>
      </c>
      <c r="H59">
        <f t="shared" si="7"/>
        <v>0</v>
      </c>
      <c r="L59">
        <f t="shared" ref="L59:L66" si="8">B59*10</f>
        <v>0</v>
      </c>
      <c r="M59">
        <f t="shared" si="3"/>
        <v>0</v>
      </c>
      <c r="O59">
        <f t="shared" si="4"/>
        <v>0</v>
      </c>
    </row>
    <row r="60" spans="2:15" x14ac:dyDescent="0.25">
      <c r="B60" s="3"/>
      <c r="C60" s="3"/>
      <c r="D60" s="3"/>
      <c r="E60" s="2" t="e">
        <f t="shared" si="0"/>
        <v>#DIV/0!</v>
      </c>
      <c r="H60">
        <f t="shared" si="7"/>
        <v>0</v>
      </c>
      <c r="L60">
        <f t="shared" si="8"/>
        <v>0</v>
      </c>
      <c r="M60">
        <f t="shared" si="3"/>
        <v>0</v>
      </c>
      <c r="O60">
        <f>SUM(I60:N60)</f>
        <v>0</v>
      </c>
    </row>
    <row r="61" spans="2:15" x14ac:dyDescent="0.25">
      <c r="B61" s="3"/>
      <c r="C61" s="3"/>
      <c r="D61" s="3"/>
      <c r="E61" s="2" t="e">
        <f t="shared" si="0"/>
        <v>#DIV/0!</v>
      </c>
      <c r="H61">
        <f t="shared" si="7"/>
        <v>0</v>
      </c>
      <c r="L61">
        <f t="shared" si="8"/>
        <v>0</v>
      </c>
      <c r="M61">
        <f t="shared" si="3"/>
        <v>0</v>
      </c>
      <c r="O61">
        <f t="shared" ref="O61:O124" si="9">SUM(I61:N61)</f>
        <v>0</v>
      </c>
    </row>
    <row r="62" spans="2:15" x14ac:dyDescent="0.25">
      <c r="B62" s="3"/>
      <c r="C62" s="3"/>
      <c r="D62" s="3"/>
      <c r="E62" s="2" t="e">
        <f t="shared" si="0"/>
        <v>#DIV/0!</v>
      </c>
      <c r="L62">
        <f t="shared" si="8"/>
        <v>0</v>
      </c>
      <c r="M62">
        <f t="shared" si="3"/>
        <v>0</v>
      </c>
      <c r="O62">
        <f t="shared" si="9"/>
        <v>0</v>
      </c>
    </row>
    <row r="63" spans="2:15" x14ac:dyDescent="0.25">
      <c r="B63" s="3"/>
      <c r="C63" s="3"/>
      <c r="D63" s="3"/>
      <c r="E63" s="2" t="e">
        <f t="shared" si="0"/>
        <v>#DIV/0!</v>
      </c>
      <c r="H63">
        <f t="shared" ref="H63:H68" si="10">F63-G63</f>
        <v>0</v>
      </c>
      <c r="L63">
        <f t="shared" si="8"/>
        <v>0</v>
      </c>
      <c r="M63">
        <f t="shared" si="3"/>
        <v>0</v>
      </c>
      <c r="O63">
        <f t="shared" si="9"/>
        <v>0</v>
      </c>
    </row>
    <row r="64" spans="2:15" x14ac:dyDescent="0.25">
      <c r="B64" s="3"/>
      <c r="C64" s="3"/>
      <c r="D64" s="3"/>
      <c r="E64" s="2" t="e">
        <f t="shared" si="0"/>
        <v>#DIV/0!</v>
      </c>
      <c r="H64">
        <f t="shared" si="10"/>
        <v>0</v>
      </c>
      <c r="L64">
        <f t="shared" si="8"/>
        <v>0</v>
      </c>
      <c r="M64">
        <f t="shared" si="3"/>
        <v>0</v>
      </c>
      <c r="O64">
        <f t="shared" si="9"/>
        <v>0</v>
      </c>
    </row>
    <row r="65" spans="2:15" x14ac:dyDescent="0.25">
      <c r="B65" s="3"/>
      <c r="C65" s="3"/>
      <c r="D65" s="3"/>
      <c r="E65" s="2" t="e">
        <f t="shared" si="0"/>
        <v>#DIV/0!</v>
      </c>
      <c r="H65">
        <f t="shared" si="10"/>
        <v>0</v>
      </c>
      <c r="L65">
        <f t="shared" si="8"/>
        <v>0</v>
      </c>
      <c r="M65">
        <f t="shared" si="3"/>
        <v>0</v>
      </c>
      <c r="O65">
        <f t="shared" si="9"/>
        <v>0</v>
      </c>
    </row>
    <row r="66" spans="2:15" x14ac:dyDescent="0.25">
      <c r="B66" s="3"/>
      <c r="C66" s="3"/>
      <c r="D66" s="3"/>
      <c r="E66" s="2" t="e">
        <f t="shared" si="0"/>
        <v>#DIV/0!</v>
      </c>
      <c r="H66">
        <f t="shared" si="10"/>
        <v>0</v>
      </c>
      <c r="L66">
        <f t="shared" si="8"/>
        <v>0</v>
      </c>
      <c r="M66">
        <f t="shared" si="3"/>
        <v>0</v>
      </c>
      <c r="O66">
        <f t="shared" si="9"/>
        <v>0</v>
      </c>
    </row>
    <row r="67" spans="2:15" ht="14.25" customHeight="1" x14ac:dyDescent="0.25">
      <c r="B67" s="3"/>
      <c r="C67" s="3"/>
      <c r="D67" s="3"/>
      <c r="E67" s="2" t="e">
        <f t="shared" ref="E67:E130" si="11">(B67)/(B67+C67+D67)</f>
        <v>#DIV/0!</v>
      </c>
      <c r="H67">
        <f t="shared" si="10"/>
        <v>0</v>
      </c>
      <c r="L67">
        <v>0</v>
      </c>
      <c r="M67">
        <f t="shared" ref="M67:M106" si="12">D67*5</f>
        <v>0</v>
      </c>
      <c r="O67">
        <f t="shared" si="9"/>
        <v>0</v>
      </c>
    </row>
    <row r="68" spans="2:15" x14ac:dyDescent="0.25">
      <c r="B68" s="3"/>
      <c r="C68" s="3"/>
      <c r="D68" s="3"/>
      <c r="E68" s="2" t="e">
        <f t="shared" si="11"/>
        <v>#DIV/0!</v>
      </c>
      <c r="H68">
        <f t="shared" si="10"/>
        <v>0</v>
      </c>
      <c r="L68">
        <f t="shared" ref="L68:L131" si="13">B68*10</f>
        <v>0</v>
      </c>
      <c r="M68">
        <f t="shared" si="12"/>
        <v>0</v>
      </c>
      <c r="O68">
        <f t="shared" si="9"/>
        <v>0</v>
      </c>
    </row>
    <row r="69" spans="2:15" x14ac:dyDescent="0.25">
      <c r="B69" s="3"/>
      <c r="C69" s="3"/>
      <c r="D69" s="3"/>
      <c r="E69" s="2" t="e">
        <f t="shared" si="11"/>
        <v>#DIV/0!</v>
      </c>
      <c r="H69">
        <f t="shared" si="7"/>
        <v>0</v>
      </c>
      <c r="L69">
        <f t="shared" si="13"/>
        <v>0</v>
      </c>
      <c r="M69">
        <f t="shared" si="12"/>
        <v>0</v>
      </c>
      <c r="O69">
        <f t="shared" si="9"/>
        <v>0</v>
      </c>
    </row>
    <row r="70" spans="2:15" x14ac:dyDescent="0.25">
      <c r="B70" s="3"/>
      <c r="C70" s="3"/>
      <c r="D70" s="3"/>
      <c r="E70" s="2" t="e">
        <f t="shared" si="11"/>
        <v>#DIV/0!</v>
      </c>
      <c r="H70">
        <f t="shared" si="7"/>
        <v>0</v>
      </c>
      <c r="L70">
        <f t="shared" si="13"/>
        <v>0</v>
      </c>
      <c r="M70">
        <f t="shared" si="12"/>
        <v>0</v>
      </c>
      <c r="O70">
        <f t="shared" si="9"/>
        <v>0</v>
      </c>
    </row>
    <row r="71" spans="2:15" x14ac:dyDescent="0.25">
      <c r="B71" s="3"/>
      <c r="C71" s="3"/>
      <c r="D71" s="3"/>
      <c r="E71" s="2" t="e">
        <f t="shared" si="11"/>
        <v>#DIV/0!</v>
      </c>
      <c r="H71">
        <f t="shared" si="7"/>
        <v>0</v>
      </c>
      <c r="L71">
        <f t="shared" si="13"/>
        <v>0</v>
      </c>
      <c r="M71">
        <f t="shared" si="12"/>
        <v>0</v>
      </c>
      <c r="O71">
        <f t="shared" si="9"/>
        <v>0</v>
      </c>
    </row>
    <row r="72" spans="2:15" ht="14.25" customHeight="1" x14ac:dyDescent="0.25">
      <c r="B72" s="3"/>
      <c r="C72" s="3"/>
      <c r="D72" s="3"/>
      <c r="E72" s="2" t="e">
        <f t="shared" si="11"/>
        <v>#DIV/0!</v>
      </c>
      <c r="H72">
        <f t="shared" si="7"/>
        <v>0</v>
      </c>
      <c r="L72">
        <v>0</v>
      </c>
      <c r="M72">
        <f t="shared" si="12"/>
        <v>0</v>
      </c>
      <c r="O72">
        <f t="shared" si="9"/>
        <v>0</v>
      </c>
    </row>
    <row r="73" spans="2:15" ht="14.25" customHeight="1" x14ac:dyDescent="0.25">
      <c r="B73" s="3"/>
      <c r="C73" s="3"/>
      <c r="D73" s="3"/>
      <c r="E73" s="2" t="e">
        <f t="shared" si="11"/>
        <v>#DIV/0!</v>
      </c>
      <c r="H73">
        <f t="shared" si="7"/>
        <v>0</v>
      </c>
      <c r="L73">
        <v>0</v>
      </c>
      <c r="M73">
        <f t="shared" si="12"/>
        <v>0</v>
      </c>
      <c r="O73">
        <f t="shared" si="9"/>
        <v>0</v>
      </c>
    </row>
    <row r="74" spans="2:15" x14ac:dyDescent="0.25">
      <c r="B74" s="3"/>
      <c r="C74" s="3"/>
      <c r="D74" s="3"/>
      <c r="E74" s="2" t="e">
        <f t="shared" si="11"/>
        <v>#DIV/0!</v>
      </c>
      <c r="H74">
        <f t="shared" si="7"/>
        <v>0</v>
      </c>
      <c r="L74">
        <f t="shared" ref="L74" si="14">B74*10</f>
        <v>0</v>
      </c>
      <c r="M74">
        <f t="shared" si="12"/>
        <v>0</v>
      </c>
      <c r="O74">
        <f t="shared" si="9"/>
        <v>0</v>
      </c>
    </row>
    <row r="75" spans="2:15" x14ac:dyDescent="0.25">
      <c r="B75" s="3"/>
      <c r="C75" s="3"/>
      <c r="D75" s="3"/>
      <c r="E75" s="2" t="e">
        <f t="shared" si="11"/>
        <v>#DIV/0!</v>
      </c>
      <c r="H75">
        <f t="shared" si="7"/>
        <v>0</v>
      </c>
      <c r="L75">
        <f t="shared" si="13"/>
        <v>0</v>
      </c>
      <c r="M75">
        <f t="shared" si="12"/>
        <v>0</v>
      </c>
      <c r="O75">
        <f t="shared" si="9"/>
        <v>0</v>
      </c>
    </row>
    <row r="76" spans="2:15" x14ac:dyDescent="0.25">
      <c r="B76" s="3"/>
      <c r="C76" s="3"/>
      <c r="D76" s="3"/>
      <c r="E76" s="2" t="e">
        <f t="shared" si="11"/>
        <v>#DIV/0!</v>
      </c>
      <c r="H76">
        <f t="shared" si="7"/>
        <v>0</v>
      </c>
      <c r="L76">
        <f t="shared" si="13"/>
        <v>0</v>
      </c>
      <c r="M76">
        <f t="shared" si="12"/>
        <v>0</v>
      </c>
      <c r="O76">
        <f t="shared" si="9"/>
        <v>0</v>
      </c>
    </row>
    <row r="77" spans="2:15" x14ac:dyDescent="0.25">
      <c r="B77" s="3"/>
      <c r="C77" s="3"/>
      <c r="D77" s="3"/>
      <c r="E77" s="2" t="e">
        <f t="shared" si="11"/>
        <v>#DIV/0!</v>
      </c>
      <c r="H77">
        <f t="shared" si="7"/>
        <v>0</v>
      </c>
      <c r="L77">
        <f t="shared" si="13"/>
        <v>0</v>
      </c>
      <c r="M77">
        <f t="shared" si="12"/>
        <v>0</v>
      </c>
      <c r="O77">
        <f t="shared" si="9"/>
        <v>0</v>
      </c>
    </row>
    <row r="78" spans="2:15" x14ac:dyDescent="0.25">
      <c r="B78" s="3"/>
      <c r="C78" s="3"/>
      <c r="D78" s="3"/>
      <c r="E78" s="2" t="e">
        <f t="shared" si="11"/>
        <v>#DIV/0!</v>
      </c>
      <c r="H78">
        <f t="shared" si="7"/>
        <v>0</v>
      </c>
      <c r="L78">
        <f t="shared" si="13"/>
        <v>0</v>
      </c>
      <c r="M78">
        <f t="shared" si="12"/>
        <v>0</v>
      </c>
      <c r="O78">
        <f t="shared" si="9"/>
        <v>0</v>
      </c>
    </row>
    <row r="79" spans="2:15" x14ac:dyDescent="0.25">
      <c r="B79" s="3"/>
      <c r="C79" s="3"/>
      <c r="D79" s="3"/>
      <c r="E79" s="2" t="e">
        <f t="shared" si="11"/>
        <v>#DIV/0!</v>
      </c>
      <c r="H79">
        <f t="shared" si="7"/>
        <v>0</v>
      </c>
      <c r="L79">
        <f t="shared" si="13"/>
        <v>0</v>
      </c>
      <c r="M79">
        <f t="shared" si="12"/>
        <v>0</v>
      </c>
      <c r="O79">
        <f t="shared" si="9"/>
        <v>0</v>
      </c>
    </row>
    <row r="80" spans="2:15" x14ac:dyDescent="0.25">
      <c r="B80" s="3"/>
      <c r="C80" s="3"/>
      <c r="D80" s="3"/>
      <c r="E80" s="2" t="e">
        <f t="shared" si="11"/>
        <v>#DIV/0!</v>
      </c>
      <c r="H80">
        <f t="shared" si="7"/>
        <v>0</v>
      </c>
      <c r="L80">
        <f t="shared" si="13"/>
        <v>0</v>
      </c>
      <c r="M80">
        <f t="shared" si="12"/>
        <v>0</v>
      </c>
      <c r="O80">
        <f t="shared" si="9"/>
        <v>0</v>
      </c>
    </row>
    <row r="81" spans="2:15" x14ac:dyDescent="0.25">
      <c r="B81" s="3"/>
      <c r="C81" s="3"/>
      <c r="D81" s="3"/>
      <c r="E81" s="2" t="e">
        <f t="shared" si="11"/>
        <v>#DIV/0!</v>
      </c>
      <c r="H81">
        <f t="shared" si="7"/>
        <v>0</v>
      </c>
      <c r="L81">
        <f t="shared" si="13"/>
        <v>0</v>
      </c>
      <c r="M81">
        <f t="shared" si="12"/>
        <v>0</v>
      </c>
      <c r="O81">
        <f t="shared" si="9"/>
        <v>0</v>
      </c>
    </row>
    <row r="82" spans="2:15" x14ac:dyDescent="0.25">
      <c r="B82" s="3"/>
      <c r="C82" s="3"/>
      <c r="D82" s="3"/>
      <c r="E82" s="2" t="e">
        <f t="shared" si="11"/>
        <v>#DIV/0!</v>
      </c>
      <c r="H82">
        <f t="shared" si="7"/>
        <v>0</v>
      </c>
      <c r="L82">
        <f t="shared" si="13"/>
        <v>0</v>
      </c>
      <c r="M82">
        <f t="shared" si="12"/>
        <v>0</v>
      </c>
      <c r="O82">
        <f t="shared" si="9"/>
        <v>0</v>
      </c>
    </row>
    <row r="83" spans="2:15" ht="14.25" customHeight="1" x14ac:dyDescent="0.25">
      <c r="B83" s="3"/>
      <c r="C83" s="3"/>
      <c r="D83" s="3"/>
      <c r="E83" s="2" t="e">
        <f t="shared" si="11"/>
        <v>#DIV/0!</v>
      </c>
      <c r="H83">
        <f t="shared" si="7"/>
        <v>0</v>
      </c>
      <c r="L83">
        <v>0</v>
      </c>
      <c r="M83">
        <f t="shared" si="12"/>
        <v>0</v>
      </c>
      <c r="O83">
        <f t="shared" si="9"/>
        <v>0</v>
      </c>
    </row>
    <row r="84" spans="2:15" ht="14.25" customHeight="1" x14ac:dyDescent="0.25">
      <c r="B84" s="3"/>
      <c r="C84" s="3"/>
      <c r="D84" s="3"/>
      <c r="E84" s="2" t="e">
        <f t="shared" si="11"/>
        <v>#DIV/0!</v>
      </c>
      <c r="H84">
        <f t="shared" si="7"/>
        <v>0</v>
      </c>
      <c r="L84">
        <v>0</v>
      </c>
      <c r="M84">
        <f t="shared" si="12"/>
        <v>0</v>
      </c>
      <c r="O84">
        <f t="shared" si="9"/>
        <v>0</v>
      </c>
    </row>
    <row r="85" spans="2:15" x14ac:dyDescent="0.25">
      <c r="B85" s="3"/>
      <c r="C85" s="3"/>
      <c r="D85" s="3"/>
      <c r="E85" s="2" t="e">
        <f t="shared" si="11"/>
        <v>#DIV/0!</v>
      </c>
      <c r="H85">
        <f t="shared" si="7"/>
        <v>0</v>
      </c>
      <c r="L85">
        <f t="shared" si="13"/>
        <v>0</v>
      </c>
      <c r="M85">
        <f t="shared" si="12"/>
        <v>0</v>
      </c>
      <c r="O85">
        <f t="shared" si="9"/>
        <v>0</v>
      </c>
    </row>
    <row r="86" spans="2:15" ht="14.25" customHeight="1" x14ac:dyDescent="0.25">
      <c r="B86" s="3"/>
      <c r="C86" s="3"/>
      <c r="D86" s="3"/>
      <c r="E86" s="2" t="e">
        <f t="shared" si="11"/>
        <v>#DIV/0!</v>
      </c>
      <c r="H86">
        <f t="shared" si="7"/>
        <v>0</v>
      </c>
      <c r="L86">
        <v>0</v>
      </c>
      <c r="M86">
        <f t="shared" si="12"/>
        <v>0</v>
      </c>
      <c r="O86">
        <f t="shared" si="9"/>
        <v>0</v>
      </c>
    </row>
    <row r="87" spans="2:15" x14ac:dyDescent="0.25">
      <c r="B87" s="3"/>
      <c r="C87" s="3"/>
      <c r="D87" s="3"/>
      <c r="E87" s="2" t="e">
        <f t="shared" si="11"/>
        <v>#DIV/0!</v>
      </c>
      <c r="H87">
        <f t="shared" si="7"/>
        <v>0</v>
      </c>
      <c r="L87">
        <f t="shared" ref="L87:L89" si="15">B87*10</f>
        <v>0</v>
      </c>
      <c r="M87">
        <f t="shared" si="12"/>
        <v>0</v>
      </c>
      <c r="O87">
        <f t="shared" si="9"/>
        <v>0</v>
      </c>
    </row>
    <row r="88" spans="2:15" x14ac:dyDescent="0.25">
      <c r="B88" s="3"/>
      <c r="C88" s="3"/>
      <c r="D88" s="3"/>
      <c r="E88" s="2" t="e">
        <f t="shared" si="11"/>
        <v>#DIV/0!</v>
      </c>
      <c r="H88">
        <f t="shared" si="7"/>
        <v>0</v>
      </c>
      <c r="L88">
        <f t="shared" si="15"/>
        <v>0</v>
      </c>
      <c r="M88">
        <f t="shared" si="12"/>
        <v>0</v>
      </c>
      <c r="O88">
        <f t="shared" si="9"/>
        <v>0</v>
      </c>
    </row>
    <row r="89" spans="2:15" ht="16.5" customHeight="1" x14ac:dyDescent="0.25">
      <c r="B89" s="3"/>
      <c r="C89" s="3"/>
      <c r="D89" s="3"/>
      <c r="E89" s="2" t="e">
        <f t="shared" si="11"/>
        <v>#DIV/0!</v>
      </c>
      <c r="H89">
        <f t="shared" si="7"/>
        <v>0</v>
      </c>
      <c r="L89">
        <f t="shared" si="15"/>
        <v>0</v>
      </c>
      <c r="M89">
        <f t="shared" si="12"/>
        <v>0</v>
      </c>
      <c r="O89">
        <f t="shared" si="9"/>
        <v>0</v>
      </c>
    </row>
    <row r="90" spans="2:15" ht="14.25" customHeight="1" x14ac:dyDescent="0.25">
      <c r="B90" s="3"/>
      <c r="C90" s="3"/>
      <c r="D90" s="3"/>
      <c r="E90" s="2" t="e">
        <f t="shared" si="11"/>
        <v>#DIV/0!</v>
      </c>
      <c r="H90">
        <f t="shared" si="7"/>
        <v>0</v>
      </c>
      <c r="L90">
        <v>0</v>
      </c>
      <c r="M90">
        <f t="shared" si="12"/>
        <v>0</v>
      </c>
      <c r="O90">
        <f t="shared" si="9"/>
        <v>0</v>
      </c>
    </row>
    <row r="91" spans="2:15" x14ac:dyDescent="0.25">
      <c r="B91" s="3"/>
      <c r="C91" s="3"/>
      <c r="D91" s="3"/>
      <c r="E91" s="2" t="e">
        <f t="shared" si="11"/>
        <v>#DIV/0!</v>
      </c>
      <c r="H91">
        <f t="shared" si="7"/>
        <v>0</v>
      </c>
      <c r="L91">
        <f t="shared" ref="L91" si="16">B91*10</f>
        <v>0</v>
      </c>
      <c r="M91">
        <f t="shared" si="12"/>
        <v>0</v>
      </c>
      <c r="O91">
        <f t="shared" si="9"/>
        <v>0</v>
      </c>
    </row>
    <row r="92" spans="2:15" x14ac:dyDescent="0.25">
      <c r="B92" s="3"/>
      <c r="C92" s="3"/>
      <c r="D92" s="3"/>
      <c r="E92" s="2" t="e">
        <f t="shared" si="11"/>
        <v>#DIV/0!</v>
      </c>
      <c r="H92">
        <f t="shared" si="7"/>
        <v>0</v>
      </c>
      <c r="L92">
        <f t="shared" si="13"/>
        <v>0</v>
      </c>
      <c r="M92">
        <f t="shared" si="12"/>
        <v>0</v>
      </c>
      <c r="O92">
        <f t="shared" si="9"/>
        <v>0</v>
      </c>
    </row>
    <row r="93" spans="2:15" x14ac:dyDescent="0.25">
      <c r="B93" s="3"/>
      <c r="C93" s="3"/>
      <c r="D93" s="3"/>
      <c r="E93" s="2" t="e">
        <f t="shared" si="11"/>
        <v>#DIV/0!</v>
      </c>
      <c r="H93">
        <f t="shared" si="7"/>
        <v>0</v>
      </c>
      <c r="L93">
        <f t="shared" si="13"/>
        <v>0</v>
      </c>
      <c r="M93">
        <f t="shared" si="12"/>
        <v>0</v>
      </c>
      <c r="O93">
        <f t="shared" si="9"/>
        <v>0</v>
      </c>
    </row>
    <row r="94" spans="2:15" ht="14.25" customHeight="1" x14ac:dyDescent="0.25">
      <c r="B94" s="3"/>
      <c r="C94" s="3"/>
      <c r="D94" s="3"/>
      <c r="E94" s="2" t="e">
        <f t="shared" si="11"/>
        <v>#DIV/0!</v>
      </c>
      <c r="H94">
        <f t="shared" si="7"/>
        <v>0</v>
      </c>
      <c r="L94">
        <v>0</v>
      </c>
      <c r="M94">
        <f t="shared" si="12"/>
        <v>0</v>
      </c>
      <c r="O94">
        <f t="shared" si="9"/>
        <v>0</v>
      </c>
    </row>
    <row r="95" spans="2:15" x14ac:dyDescent="0.25">
      <c r="B95" s="3"/>
      <c r="C95" s="3"/>
      <c r="D95" s="3"/>
      <c r="E95" s="2" t="e">
        <f t="shared" si="11"/>
        <v>#DIV/0!</v>
      </c>
      <c r="H95">
        <f t="shared" si="7"/>
        <v>0</v>
      </c>
      <c r="L95">
        <f t="shared" si="13"/>
        <v>0</v>
      </c>
      <c r="M95">
        <f t="shared" si="12"/>
        <v>0</v>
      </c>
      <c r="O95">
        <f t="shared" si="9"/>
        <v>0</v>
      </c>
    </row>
    <row r="96" spans="2:15" x14ac:dyDescent="0.25">
      <c r="B96" s="3"/>
      <c r="C96" s="3"/>
      <c r="D96" s="3"/>
      <c r="E96" s="2" t="e">
        <f t="shared" si="11"/>
        <v>#DIV/0!</v>
      </c>
      <c r="H96">
        <f t="shared" si="7"/>
        <v>0</v>
      </c>
      <c r="L96">
        <f t="shared" si="13"/>
        <v>0</v>
      </c>
      <c r="M96">
        <f t="shared" si="12"/>
        <v>0</v>
      </c>
      <c r="O96">
        <f t="shared" si="9"/>
        <v>0</v>
      </c>
    </row>
    <row r="97" spans="2:15" x14ac:dyDescent="0.25">
      <c r="B97" s="3"/>
      <c r="C97" s="3"/>
      <c r="D97" s="3"/>
      <c r="E97" s="2" t="e">
        <f t="shared" si="11"/>
        <v>#DIV/0!</v>
      </c>
      <c r="H97">
        <f t="shared" si="7"/>
        <v>0</v>
      </c>
      <c r="L97">
        <f t="shared" si="13"/>
        <v>0</v>
      </c>
      <c r="M97">
        <f t="shared" si="12"/>
        <v>0</v>
      </c>
      <c r="O97">
        <f t="shared" si="9"/>
        <v>0</v>
      </c>
    </row>
    <row r="98" spans="2:15" x14ac:dyDescent="0.25">
      <c r="B98" s="3"/>
      <c r="C98" s="3"/>
      <c r="D98" s="3"/>
      <c r="E98" s="2" t="e">
        <f t="shared" si="11"/>
        <v>#DIV/0!</v>
      </c>
      <c r="H98">
        <f t="shared" si="7"/>
        <v>0</v>
      </c>
      <c r="L98">
        <f t="shared" si="13"/>
        <v>0</v>
      </c>
      <c r="M98">
        <f t="shared" si="12"/>
        <v>0</v>
      </c>
      <c r="O98">
        <f t="shared" si="9"/>
        <v>0</v>
      </c>
    </row>
    <row r="99" spans="2:15" x14ac:dyDescent="0.25">
      <c r="B99" s="3"/>
      <c r="C99" s="3"/>
      <c r="D99" s="3"/>
      <c r="E99" s="2" t="e">
        <f t="shared" si="11"/>
        <v>#DIV/0!</v>
      </c>
      <c r="H99">
        <f t="shared" si="7"/>
        <v>0</v>
      </c>
      <c r="L99">
        <f t="shared" si="13"/>
        <v>0</v>
      </c>
      <c r="M99">
        <f t="shared" si="12"/>
        <v>0</v>
      </c>
      <c r="O99">
        <f t="shared" si="9"/>
        <v>0</v>
      </c>
    </row>
    <row r="100" spans="2:15" x14ac:dyDescent="0.25">
      <c r="E100" s="2" t="e">
        <f t="shared" si="11"/>
        <v>#DIV/0!</v>
      </c>
      <c r="H100">
        <f t="shared" si="7"/>
        <v>0</v>
      </c>
      <c r="L100">
        <f t="shared" si="13"/>
        <v>0</v>
      </c>
      <c r="M100">
        <f t="shared" si="12"/>
        <v>0</v>
      </c>
      <c r="O100">
        <f t="shared" si="9"/>
        <v>0</v>
      </c>
    </row>
    <row r="101" spans="2:15" x14ac:dyDescent="0.25">
      <c r="E101" s="2" t="e">
        <f t="shared" si="11"/>
        <v>#DIV/0!</v>
      </c>
      <c r="H101">
        <f t="shared" si="7"/>
        <v>0</v>
      </c>
      <c r="L101">
        <f t="shared" si="13"/>
        <v>0</v>
      </c>
      <c r="M101">
        <f t="shared" si="12"/>
        <v>0</v>
      </c>
      <c r="O101">
        <f t="shared" si="9"/>
        <v>0</v>
      </c>
    </row>
    <row r="102" spans="2:15" x14ac:dyDescent="0.25">
      <c r="E102" s="2" t="e">
        <f t="shared" si="11"/>
        <v>#DIV/0!</v>
      </c>
      <c r="H102">
        <f t="shared" si="7"/>
        <v>0</v>
      </c>
      <c r="L102">
        <f t="shared" si="13"/>
        <v>0</v>
      </c>
      <c r="M102">
        <f t="shared" si="12"/>
        <v>0</v>
      </c>
      <c r="O102">
        <f t="shared" si="9"/>
        <v>0</v>
      </c>
    </row>
    <row r="103" spans="2:15" x14ac:dyDescent="0.25">
      <c r="E103" s="2" t="e">
        <f t="shared" si="11"/>
        <v>#DIV/0!</v>
      </c>
      <c r="H103">
        <f t="shared" si="7"/>
        <v>0</v>
      </c>
      <c r="L103">
        <f t="shared" si="13"/>
        <v>0</v>
      </c>
      <c r="M103">
        <f t="shared" si="12"/>
        <v>0</v>
      </c>
      <c r="O103">
        <f t="shared" si="9"/>
        <v>0</v>
      </c>
    </row>
    <row r="104" spans="2:15" x14ac:dyDescent="0.25">
      <c r="E104" s="2" t="e">
        <f t="shared" si="11"/>
        <v>#DIV/0!</v>
      </c>
      <c r="H104">
        <f t="shared" si="7"/>
        <v>0</v>
      </c>
      <c r="L104">
        <f t="shared" si="13"/>
        <v>0</v>
      </c>
      <c r="M104">
        <f t="shared" si="12"/>
        <v>0</v>
      </c>
      <c r="O104">
        <f t="shared" si="9"/>
        <v>0</v>
      </c>
    </row>
    <row r="105" spans="2:15" x14ac:dyDescent="0.25">
      <c r="E105" s="2" t="e">
        <f t="shared" si="11"/>
        <v>#DIV/0!</v>
      </c>
      <c r="H105">
        <f t="shared" si="7"/>
        <v>0</v>
      </c>
      <c r="L105">
        <f t="shared" si="13"/>
        <v>0</v>
      </c>
      <c r="M105">
        <f t="shared" si="12"/>
        <v>0</v>
      </c>
      <c r="O105">
        <f t="shared" si="9"/>
        <v>0</v>
      </c>
    </row>
    <row r="106" spans="2:15" x14ac:dyDescent="0.25">
      <c r="E106" s="2" t="e">
        <f t="shared" si="11"/>
        <v>#DIV/0!</v>
      </c>
      <c r="H106">
        <f t="shared" si="7"/>
        <v>0</v>
      </c>
      <c r="L106">
        <f t="shared" si="13"/>
        <v>0</v>
      </c>
      <c r="M106">
        <f t="shared" si="12"/>
        <v>0</v>
      </c>
      <c r="O106">
        <f t="shared" si="9"/>
        <v>0</v>
      </c>
    </row>
    <row r="107" spans="2:15" x14ac:dyDescent="0.25">
      <c r="E107" s="2" t="e">
        <f t="shared" si="11"/>
        <v>#DIV/0!</v>
      </c>
      <c r="H107">
        <f t="shared" si="7"/>
        <v>0</v>
      </c>
      <c r="L107">
        <f t="shared" si="13"/>
        <v>0</v>
      </c>
      <c r="M107">
        <v>0</v>
      </c>
      <c r="O107">
        <f t="shared" si="9"/>
        <v>0</v>
      </c>
    </row>
    <row r="108" spans="2:15" x14ac:dyDescent="0.25">
      <c r="E108" s="2" t="e">
        <f t="shared" si="11"/>
        <v>#DIV/0!</v>
      </c>
      <c r="H108">
        <f t="shared" si="7"/>
        <v>0</v>
      </c>
      <c r="L108">
        <f t="shared" si="13"/>
        <v>0</v>
      </c>
      <c r="M108">
        <f t="shared" ref="M108:M166" si="17">D108*5</f>
        <v>0</v>
      </c>
      <c r="O108">
        <f t="shared" si="9"/>
        <v>0</v>
      </c>
    </row>
    <row r="109" spans="2:15" x14ac:dyDescent="0.25">
      <c r="E109" s="2" t="e">
        <f t="shared" si="11"/>
        <v>#DIV/0!</v>
      </c>
      <c r="H109">
        <f t="shared" si="7"/>
        <v>0</v>
      </c>
      <c r="L109">
        <f t="shared" si="13"/>
        <v>0</v>
      </c>
      <c r="M109">
        <f t="shared" si="17"/>
        <v>0</v>
      </c>
      <c r="O109">
        <f t="shared" si="9"/>
        <v>0</v>
      </c>
    </row>
    <row r="110" spans="2:15" x14ac:dyDescent="0.25">
      <c r="E110" s="2" t="e">
        <f t="shared" si="11"/>
        <v>#DIV/0!</v>
      </c>
      <c r="H110">
        <f t="shared" si="7"/>
        <v>0</v>
      </c>
      <c r="L110">
        <f t="shared" si="13"/>
        <v>0</v>
      </c>
      <c r="M110">
        <f t="shared" si="17"/>
        <v>0</v>
      </c>
      <c r="O110">
        <f t="shared" si="9"/>
        <v>0</v>
      </c>
    </row>
    <row r="111" spans="2:15" x14ac:dyDescent="0.25">
      <c r="E111" s="2" t="e">
        <f t="shared" si="11"/>
        <v>#DIV/0!</v>
      </c>
      <c r="H111">
        <f t="shared" si="7"/>
        <v>0</v>
      </c>
      <c r="L111">
        <f t="shared" si="13"/>
        <v>0</v>
      </c>
      <c r="M111">
        <f t="shared" si="17"/>
        <v>0</v>
      </c>
      <c r="O111">
        <f t="shared" si="9"/>
        <v>0</v>
      </c>
    </row>
    <row r="112" spans="2:15" x14ac:dyDescent="0.25">
      <c r="E112" s="2" t="e">
        <f t="shared" si="11"/>
        <v>#DIV/0!</v>
      </c>
      <c r="H112">
        <f t="shared" si="7"/>
        <v>0</v>
      </c>
      <c r="L112">
        <f t="shared" si="13"/>
        <v>0</v>
      </c>
      <c r="M112">
        <f t="shared" si="17"/>
        <v>0</v>
      </c>
      <c r="O112">
        <f t="shared" si="9"/>
        <v>0</v>
      </c>
    </row>
    <row r="113" spans="1:16" x14ac:dyDescent="0.25">
      <c r="E113" s="2" t="e">
        <f t="shared" si="11"/>
        <v>#DIV/0!</v>
      </c>
      <c r="H113">
        <f t="shared" si="7"/>
        <v>0</v>
      </c>
      <c r="L113">
        <f t="shared" si="13"/>
        <v>0</v>
      </c>
      <c r="M113">
        <f t="shared" si="17"/>
        <v>0</v>
      </c>
      <c r="O113">
        <f t="shared" si="9"/>
        <v>0</v>
      </c>
    </row>
    <row r="114" spans="1:16" x14ac:dyDescent="0.25">
      <c r="E114" s="2" t="e">
        <f t="shared" si="11"/>
        <v>#DIV/0!</v>
      </c>
      <c r="H114">
        <f t="shared" si="7"/>
        <v>0</v>
      </c>
      <c r="L114">
        <f t="shared" si="13"/>
        <v>0</v>
      </c>
      <c r="M114">
        <f t="shared" si="17"/>
        <v>0</v>
      </c>
      <c r="O114">
        <f t="shared" si="9"/>
        <v>0</v>
      </c>
    </row>
    <row r="115" spans="1:16" x14ac:dyDescent="0.25">
      <c r="E115" s="2" t="e">
        <f t="shared" si="11"/>
        <v>#DIV/0!</v>
      </c>
      <c r="H115">
        <f t="shared" si="7"/>
        <v>0</v>
      </c>
      <c r="L115">
        <f t="shared" si="13"/>
        <v>0</v>
      </c>
      <c r="M115">
        <f t="shared" si="17"/>
        <v>0</v>
      </c>
      <c r="O115">
        <f t="shared" si="9"/>
        <v>0</v>
      </c>
    </row>
    <row r="116" spans="1:16" x14ac:dyDescent="0.25">
      <c r="E116" s="2" t="e">
        <f t="shared" si="11"/>
        <v>#DIV/0!</v>
      </c>
      <c r="H116">
        <f t="shared" si="7"/>
        <v>0</v>
      </c>
      <c r="L116">
        <f t="shared" si="13"/>
        <v>0</v>
      </c>
      <c r="M116">
        <f t="shared" si="17"/>
        <v>0</v>
      </c>
      <c r="O116">
        <f t="shared" si="9"/>
        <v>0</v>
      </c>
    </row>
    <row r="117" spans="1:16" x14ac:dyDescent="0.25">
      <c r="E117" s="2" t="e">
        <f t="shared" si="11"/>
        <v>#DIV/0!</v>
      </c>
      <c r="H117">
        <f t="shared" si="7"/>
        <v>0</v>
      </c>
      <c r="L117">
        <f t="shared" si="13"/>
        <v>0</v>
      </c>
      <c r="M117">
        <f t="shared" si="17"/>
        <v>0</v>
      </c>
      <c r="O117">
        <f t="shared" si="9"/>
        <v>0</v>
      </c>
    </row>
    <row r="118" spans="1:16" x14ac:dyDescent="0.25">
      <c r="E118" s="2" t="e">
        <f t="shared" si="11"/>
        <v>#DIV/0!</v>
      </c>
      <c r="H118">
        <f t="shared" si="7"/>
        <v>0</v>
      </c>
      <c r="L118">
        <f t="shared" si="13"/>
        <v>0</v>
      </c>
      <c r="M118">
        <f t="shared" si="17"/>
        <v>0</v>
      </c>
      <c r="O118">
        <f t="shared" si="9"/>
        <v>0</v>
      </c>
    </row>
    <row r="119" spans="1:16" x14ac:dyDescent="0.25">
      <c r="E119" s="2" t="e">
        <f t="shared" si="11"/>
        <v>#DIV/0!</v>
      </c>
      <c r="H119">
        <f t="shared" ref="H119:H166" si="18">F119-G119</f>
        <v>0</v>
      </c>
      <c r="L119">
        <f t="shared" si="13"/>
        <v>0</v>
      </c>
      <c r="M119">
        <f t="shared" si="17"/>
        <v>0</v>
      </c>
      <c r="O119">
        <f t="shared" si="9"/>
        <v>0</v>
      </c>
    </row>
    <row r="120" spans="1:16" x14ac:dyDescent="0.25">
      <c r="E120" s="2" t="e">
        <f t="shared" si="11"/>
        <v>#DIV/0!</v>
      </c>
      <c r="H120">
        <f t="shared" si="18"/>
        <v>0</v>
      </c>
      <c r="L120">
        <f t="shared" si="13"/>
        <v>0</v>
      </c>
      <c r="M120">
        <f t="shared" si="17"/>
        <v>0</v>
      </c>
      <c r="O120">
        <f t="shared" si="9"/>
        <v>0</v>
      </c>
    </row>
    <row r="121" spans="1:16" x14ac:dyDescent="0.25">
      <c r="E121" s="2" t="e">
        <f t="shared" si="11"/>
        <v>#DIV/0!</v>
      </c>
      <c r="H121">
        <f t="shared" si="18"/>
        <v>0</v>
      </c>
      <c r="L121">
        <f t="shared" si="13"/>
        <v>0</v>
      </c>
      <c r="M121">
        <f t="shared" si="17"/>
        <v>0</v>
      </c>
      <c r="O121">
        <f t="shared" si="9"/>
        <v>0</v>
      </c>
    </row>
    <row r="122" spans="1:16" x14ac:dyDescent="0.25">
      <c r="E122" s="2" t="e">
        <f t="shared" si="11"/>
        <v>#DIV/0!</v>
      </c>
      <c r="H122">
        <f t="shared" si="18"/>
        <v>0</v>
      </c>
      <c r="L122">
        <f t="shared" si="13"/>
        <v>0</v>
      </c>
      <c r="M122">
        <f t="shared" si="17"/>
        <v>0</v>
      </c>
      <c r="O122">
        <f t="shared" si="9"/>
        <v>0</v>
      </c>
    </row>
    <row r="123" spans="1:16" x14ac:dyDescent="0.25">
      <c r="E123" s="2" t="e">
        <f t="shared" si="11"/>
        <v>#DIV/0!</v>
      </c>
      <c r="H123">
        <f t="shared" si="18"/>
        <v>0</v>
      </c>
      <c r="L123">
        <f t="shared" si="13"/>
        <v>0</v>
      </c>
      <c r="M123">
        <f t="shared" si="17"/>
        <v>0</v>
      </c>
      <c r="O123">
        <f t="shared" si="9"/>
        <v>0</v>
      </c>
    </row>
    <row r="124" spans="1:16" x14ac:dyDescent="0.25">
      <c r="E124" s="2" t="e">
        <f t="shared" si="11"/>
        <v>#DIV/0!</v>
      </c>
      <c r="H124">
        <f t="shared" si="18"/>
        <v>0</v>
      </c>
      <c r="L124">
        <f t="shared" si="13"/>
        <v>0</v>
      </c>
      <c r="M124">
        <f t="shared" si="17"/>
        <v>0</v>
      </c>
      <c r="O124">
        <f t="shared" si="9"/>
        <v>0</v>
      </c>
    </row>
    <row r="125" spans="1:16" x14ac:dyDescent="0.25">
      <c r="E125" s="2" t="e">
        <f t="shared" si="11"/>
        <v>#DIV/0!</v>
      </c>
      <c r="H125">
        <f t="shared" si="18"/>
        <v>0</v>
      </c>
      <c r="L125">
        <f t="shared" si="13"/>
        <v>0</v>
      </c>
      <c r="M125">
        <f t="shared" si="17"/>
        <v>0</v>
      </c>
      <c r="O125">
        <f t="shared" ref="O125:O166" si="19">SUM(I125:N125)</f>
        <v>0</v>
      </c>
    </row>
    <row r="126" spans="1:16" x14ac:dyDescent="0.25">
      <c r="E126" s="2" t="e">
        <f t="shared" si="11"/>
        <v>#DIV/0!</v>
      </c>
      <c r="H126">
        <f t="shared" si="18"/>
        <v>0</v>
      </c>
      <c r="L126">
        <f t="shared" si="13"/>
        <v>0</v>
      </c>
      <c r="M126">
        <f t="shared" si="17"/>
        <v>0</v>
      </c>
      <c r="O126">
        <f t="shared" si="19"/>
        <v>0</v>
      </c>
    </row>
    <row r="127" spans="1:16" x14ac:dyDescent="0.25">
      <c r="E127" s="2" t="e">
        <f t="shared" si="11"/>
        <v>#DIV/0!</v>
      </c>
      <c r="H127">
        <f t="shared" si="18"/>
        <v>0</v>
      </c>
      <c r="L127">
        <f t="shared" si="13"/>
        <v>0</v>
      </c>
      <c r="M127">
        <f t="shared" si="17"/>
        <v>0</v>
      </c>
      <c r="O127">
        <f t="shared" si="19"/>
        <v>0</v>
      </c>
    </row>
    <row r="128" spans="1:16" x14ac:dyDescent="0.25">
      <c r="A128" s="6"/>
      <c r="B128" s="4"/>
      <c r="C128" s="4"/>
      <c r="D128" s="4"/>
      <c r="E128" s="5" t="e">
        <f t="shared" si="11"/>
        <v>#DIV/0!</v>
      </c>
      <c r="F128" s="4"/>
      <c r="G128" s="4"/>
      <c r="H128" s="4">
        <f t="shared" si="18"/>
        <v>0</v>
      </c>
      <c r="I128" s="4"/>
      <c r="J128" s="4"/>
      <c r="K128" s="4"/>
      <c r="L128" s="4">
        <f t="shared" si="13"/>
        <v>0</v>
      </c>
      <c r="M128" s="4">
        <f t="shared" si="17"/>
        <v>0</v>
      </c>
      <c r="N128" s="4"/>
      <c r="O128" s="4">
        <f t="shared" si="19"/>
        <v>0</v>
      </c>
      <c r="P128" s="4"/>
    </row>
    <row r="129" spans="1:16" x14ac:dyDescent="0.25">
      <c r="E129" s="2" t="e">
        <f t="shared" si="11"/>
        <v>#DIV/0!</v>
      </c>
      <c r="H129">
        <f t="shared" si="18"/>
        <v>0</v>
      </c>
      <c r="L129">
        <f t="shared" si="13"/>
        <v>0</v>
      </c>
      <c r="M129">
        <f t="shared" si="17"/>
        <v>0</v>
      </c>
      <c r="O129">
        <f t="shared" si="19"/>
        <v>0</v>
      </c>
      <c r="P129" s="4"/>
    </row>
    <row r="130" spans="1:16" x14ac:dyDescent="0.25">
      <c r="E130" s="2" t="e">
        <f t="shared" si="11"/>
        <v>#DIV/0!</v>
      </c>
      <c r="H130">
        <f t="shared" si="18"/>
        <v>0</v>
      </c>
      <c r="L130">
        <f t="shared" si="13"/>
        <v>0</v>
      </c>
      <c r="M130">
        <f t="shared" si="17"/>
        <v>0</v>
      </c>
      <c r="O130">
        <f t="shared" si="19"/>
        <v>0</v>
      </c>
    </row>
    <row r="131" spans="1:16" x14ac:dyDescent="0.25">
      <c r="E131" s="2" t="e">
        <f t="shared" ref="E131:E166" si="20">(B131)/(B131+C131+D131)</f>
        <v>#DIV/0!</v>
      </c>
      <c r="H131">
        <f t="shared" si="18"/>
        <v>0</v>
      </c>
      <c r="L131">
        <f t="shared" si="13"/>
        <v>0</v>
      </c>
      <c r="M131">
        <f t="shared" si="17"/>
        <v>0</v>
      </c>
      <c r="O131">
        <f t="shared" si="19"/>
        <v>0</v>
      </c>
    </row>
    <row r="132" spans="1:16" x14ac:dyDescent="0.25">
      <c r="A132" s="6"/>
      <c r="B132" s="4"/>
      <c r="C132" s="4"/>
      <c r="D132" s="4"/>
      <c r="E132" s="5" t="e">
        <f t="shared" si="20"/>
        <v>#DIV/0!</v>
      </c>
      <c r="F132" s="4"/>
      <c r="G132" s="4"/>
      <c r="H132" s="4">
        <f t="shared" si="18"/>
        <v>0</v>
      </c>
      <c r="I132" s="4"/>
      <c r="J132" s="4"/>
      <c r="K132" s="4"/>
      <c r="L132" s="4">
        <f t="shared" ref="L132:L143" si="21">B132*10</f>
        <v>0</v>
      </c>
      <c r="M132" s="4">
        <f t="shared" si="17"/>
        <v>0</v>
      </c>
      <c r="N132" s="4"/>
      <c r="O132" s="4">
        <f t="shared" si="19"/>
        <v>0</v>
      </c>
      <c r="P132" s="4"/>
    </row>
    <row r="133" spans="1:16" x14ac:dyDescent="0.25">
      <c r="A133" s="6"/>
      <c r="B133" s="4"/>
      <c r="C133" s="4"/>
      <c r="D133" s="4"/>
      <c r="E133" s="5" t="e">
        <f t="shared" si="20"/>
        <v>#DIV/0!</v>
      </c>
      <c r="F133" s="4"/>
      <c r="G133" s="4"/>
      <c r="H133" s="4">
        <f t="shared" si="18"/>
        <v>0</v>
      </c>
      <c r="I133" s="4"/>
      <c r="J133" s="4"/>
      <c r="K133" s="4"/>
      <c r="L133" s="4">
        <f t="shared" si="21"/>
        <v>0</v>
      </c>
      <c r="M133" s="4">
        <f t="shared" si="17"/>
        <v>0</v>
      </c>
      <c r="N133" s="4"/>
      <c r="O133" s="4">
        <f t="shared" si="19"/>
        <v>0</v>
      </c>
      <c r="P133" s="4"/>
    </row>
    <row r="134" spans="1:16" x14ac:dyDescent="0.25">
      <c r="A134" s="6"/>
      <c r="B134" s="4"/>
      <c r="C134" s="4"/>
      <c r="D134" s="4"/>
      <c r="E134" s="5" t="e">
        <f t="shared" si="20"/>
        <v>#DIV/0!</v>
      </c>
      <c r="F134" s="4"/>
      <c r="G134" s="4"/>
      <c r="H134" s="4">
        <f t="shared" si="18"/>
        <v>0</v>
      </c>
      <c r="I134" s="4"/>
      <c r="J134" s="4"/>
      <c r="K134" s="4"/>
      <c r="L134" s="4">
        <f t="shared" si="21"/>
        <v>0</v>
      </c>
      <c r="M134" s="4">
        <f t="shared" si="17"/>
        <v>0</v>
      </c>
      <c r="N134" s="4"/>
      <c r="O134" s="4">
        <f t="shared" si="19"/>
        <v>0</v>
      </c>
      <c r="P134" s="4"/>
    </row>
    <row r="135" spans="1:16" x14ac:dyDescent="0.25">
      <c r="A135" s="6"/>
      <c r="B135" s="4"/>
      <c r="C135" s="4"/>
      <c r="D135" s="4"/>
      <c r="E135" s="5" t="e">
        <f t="shared" si="20"/>
        <v>#DIV/0!</v>
      </c>
      <c r="F135" s="4"/>
      <c r="G135" s="4"/>
      <c r="H135" s="4">
        <f t="shared" si="18"/>
        <v>0</v>
      </c>
      <c r="I135" s="4"/>
      <c r="J135" s="4"/>
      <c r="K135" s="4"/>
      <c r="L135" s="4">
        <f t="shared" si="21"/>
        <v>0</v>
      </c>
      <c r="M135" s="4">
        <f t="shared" si="17"/>
        <v>0</v>
      </c>
      <c r="N135" s="4"/>
      <c r="O135" s="4">
        <f t="shared" si="19"/>
        <v>0</v>
      </c>
      <c r="P135" s="4"/>
    </row>
    <row r="136" spans="1:16" x14ac:dyDescent="0.25">
      <c r="A136" s="6"/>
      <c r="B136" s="4"/>
      <c r="C136" s="4"/>
      <c r="D136" s="4"/>
      <c r="E136" s="5" t="e">
        <f t="shared" si="20"/>
        <v>#DIV/0!</v>
      </c>
      <c r="F136" s="4"/>
      <c r="G136" s="4"/>
      <c r="H136" s="4">
        <f t="shared" si="18"/>
        <v>0</v>
      </c>
      <c r="I136" s="4"/>
      <c r="J136" s="4"/>
      <c r="K136" s="4"/>
      <c r="L136" s="4">
        <f t="shared" si="21"/>
        <v>0</v>
      </c>
      <c r="M136" s="4">
        <f t="shared" si="17"/>
        <v>0</v>
      </c>
      <c r="N136" s="4"/>
      <c r="O136" s="4">
        <f t="shared" si="19"/>
        <v>0</v>
      </c>
      <c r="P136" s="4"/>
    </row>
    <row r="137" spans="1:16" x14ac:dyDescent="0.25">
      <c r="A137" s="6"/>
      <c r="B137" s="4"/>
      <c r="C137" s="4"/>
      <c r="D137" s="4"/>
      <c r="E137" s="5" t="e">
        <f t="shared" si="20"/>
        <v>#DIV/0!</v>
      </c>
      <c r="F137" s="4"/>
      <c r="G137" s="4"/>
      <c r="H137" s="4">
        <f t="shared" si="18"/>
        <v>0</v>
      </c>
      <c r="I137" s="4"/>
      <c r="J137" s="4"/>
      <c r="K137" s="4"/>
      <c r="L137" s="4">
        <f t="shared" si="21"/>
        <v>0</v>
      </c>
      <c r="M137" s="4">
        <f t="shared" si="17"/>
        <v>0</v>
      </c>
      <c r="N137" s="4"/>
      <c r="O137" s="4">
        <f t="shared" si="19"/>
        <v>0</v>
      </c>
    </row>
    <row r="138" spans="1:16" x14ac:dyDescent="0.25">
      <c r="E138" s="2" t="e">
        <f t="shared" si="20"/>
        <v>#DIV/0!</v>
      </c>
      <c r="H138">
        <f t="shared" si="18"/>
        <v>0</v>
      </c>
      <c r="L138">
        <f t="shared" si="21"/>
        <v>0</v>
      </c>
      <c r="M138">
        <f t="shared" si="17"/>
        <v>0</v>
      </c>
      <c r="O138">
        <f t="shared" si="19"/>
        <v>0</v>
      </c>
    </row>
    <row r="139" spans="1:16" x14ac:dyDescent="0.25">
      <c r="E139" s="2" t="e">
        <f t="shared" si="20"/>
        <v>#DIV/0!</v>
      </c>
      <c r="H139">
        <f t="shared" si="18"/>
        <v>0</v>
      </c>
      <c r="L139">
        <f t="shared" si="21"/>
        <v>0</v>
      </c>
      <c r="M139">
        <f t="shared" si="17"/>
        <v>0</v>
      </c>
      <c r="O139">
        <f t="shared" si="19"/>
        <v>0</v>
      </c>
    </row>
    <row r="140" spans="1:16" x14ac:dyDescent="0.25">
      <c r="E140" s="2" t="e">
        <f t="shared" si="20"/>
        <v>#DIV/0!</v>
      </c>
      <c r="H140">
        <f t="shared" si="18"/>
        <v>0</v>
      </c>
      <c r="L140">
        <f t="shared" si="21"/>
        <v>0</v>
      </c>
      <c r="M140">
        <f t="shared" si="17"/>
        <v>0</v>
      </c>
      <c r="O140">
        <f t="shared" si="19"/>
        <v>0</v>
      </c>
    </row>
    <row r="141" spans="1:16" x14ac:dyDescent="0.25">
      <c r="E141" s="2" t="e">
        <f t="shared" si="20"/>
        <v>#DIV/0!</v>
      </c>
      <c r="H141">
        <f t="shared" si="18"/>
        <v>0</v>
      </c>
      <c r="L141">
        <f t="shared" si="21"/>
        <v>0</v>
      </c>
      <c r="M141">
        <f t="shared" si="17"/>
        <v>0</v>
      </c>
      <c r="O141">
        <f t="shared" si="19"/>
        <v>0</v>
      </c>
    </row>
    <row r="142" spans="1:16" x14ac:dyDescent="0.25">
      <c r="E142" s="2" t="e">
        <f t="shared" si="20"/>
        <v>#DIV/0!</v>
      </c>
      <c r="H142">
        <f t="shared" si="18"/>
        <v>0</v>
      </c>
      <c r="L142">
        <f t="shared" si="21"/>
        <v>0</v>
      </c>
      <c r="M142">
        <f t="shared" si="17"/>
        <v>0</v>
      </c>
      <c r="O142">
        <f t="shared" si="19"/>
        <v>0</v>
      </c>
    </row>
    <row r="143" spans="1:16" x14ac:dyDescent="0.25">
      <c r="E143" s="2" t="e">
        <f t="shared" si="20"/>
        <v>#DIV/0!</v>
      </c>
      <c r="H143">
        <f t="shared" si="18"/>
        <v>0</v>
      </c>
      <c r="L143">
        <f t="shared" si="21"/>
        <v>0</v>
      </c>
      <c r="M143">
        <f t="shared" si="17"/>
        <v>0</v>
      </c>
      <c r="O143">
        <f t="shared" si="19"/>
        <v>0</v>
      </c>
    </row>
    <row r="144" spans="1:16" x14ac:dyDescent="0.25">
      <c r="E144" s="2" t="e">
        <f t="shared" si="20"/>
        <v>#DIV/0!</v>
      </c>
      <c r="H144">
        <f t="shared" si="18"/>
        <v>0</v>
      </c>
      <c r="M144">
        <f t="shared" si="17"/>
        <v>0</v>
      </c>
      <c r="O144">
        <f t="shared" si="19"/>
        <v>0</v>
      </c>
    </row>
    <row r="145" spans="5:15" x14ac:dyDescent="0.25">
      <c r="E145" s="2" t="e">
        <f t="shared" si="20"/>
        <v>#DIV/0!</v>
      </c>
      <c r="H145">
        <f t="shared" si="18"/>
        <v>0</v>
      </c>
      <c r="M145">
        <f t="shared" si="17"/>
        <v>0</v>
      </c>
      <c r="O145">
        <f t="shared" si="19"/>
        <v>0</v>
      </c>
    </row>
    <row r="146" spans="5:15" x14ac:dyDescent="0.25">
      <c r="E146" s="2" t="e">
        <f t="shared" si="20"/>
        <v>#DIV/0!</v>
      </c>
      <c r="H146">
        <f t="shared" si="18"/>
        <v>0</v>
      </c>
      <c r="M146">
        <f t="shared" si="17"/>
        <v>0</v>
      </c>
      <c r="O146">
        <f t="shared" si="19"/>
        <v>0</v>
      </c>
    </row>
    <row r="147" spans="5:15" x14ac:dyDescent="0.25">
      <c r="E147" s="2" t="e">
        <f t="shared" si="20"/>
        <v>#DIV/0!</v>
      </c>
      <c r="H147">
        <f t="shared" si="18"/>
        <v>0</v>
      </c>
      <c r="M147">
        <f t="shared" si="17"/>
        <v>0</v>
      </c>
      <c r="O147">
        <f t="shared" si="19"/>
        <v>0</v>
      </c>
    </row>
    <row r="148" spans="5:15" x14ac:dyDescent="0.25">
      <c r="E148" s="2" t="e">
        <f t="shared" si="20"/>
        <v>#DIV/0!</v>
      </c>
      <c r="H148">
        <f t="shared" si="18"/>
        <v>0</v>
      </c>
      <c r="M148">
        <f t="shared" si="17"/>
        <v>0</v>
      </c>
      <c r="O148">
        <f t="shared" si="19"/>
        <v>0</v>
      </c>
    </row>
    <row r="149" spans="5:15" x14ac:dyDescent="0.25">
      <c r="E149" s="2" t="e">
        <f t="shared" si="20"/>
        <v>#DIV/0!</v>
      </c>
      <c r="H149">
        <f t="shared" si="18"/>
        <v>0</v>
      </c>
      <c r="M149">
        <f t="shared" si="17"/>
        <v>0</v>
      </c>
      <c r="O149">
        <f t="shared" si="19"/>
        <v>0</v>
      </c>
    </row>
    <row r="150" spans="5:15" x14ac:dyDescent="0.25">
      <c r="E150" s="2" t="e">
        <f t="shared" si="20"/>
        <v>#DIV/0!</v>
      </c>
      <c r="H150">
        <f t="shared" si="18"/>
        <v>0</v>
      </c>
      <c r="M150">
        <f t="shared" si="17"/>
        <v>0</v>
      </c>
      <c r="O150">
        <f t="shared" si="19"/>
        <v>0</v>
      </c>
    </row>
    <row r="151" spans="5:15" x14ac:dyDescent="0.25">
      <c r="E151" s="2" t="e">
        <f t="shared" si="20"/>
        <v>#DIV/0!</v>
      </c>
      <c r="H151">
        <f t="shared" si="18"/>
        <v>0</v>
      </c>
      <c r="M151">
        <f t="shared" si="17"/>
        <v>0</v>
      </c>
      <c r="O151">
        <f t="shared" si="19"/>
        <v>0</v>
      </c>
    </row>
    <row r="152" spans="5:15" x14ac:dyDescent="0.25">
      <c r="E152" s="2" t="e">
        <f t="shared" si="20"/>
        <v>#DIV/0!</v>
      </c>
      <c r="H152">
        <f t="shared" si="18"/>
        <v>0</v>
      </c>
      <c r="M152">
        <f t="shared" si="17"/>
        <v>0</v>
      </c>
      <c r="O152">
        <f t="shared" si="19"/>
        <v>0</v>
      </c>
    </row>
    <row r="153" spans="5:15" x14ac:dyDescent="0.25">
      <c r="E153" s="2" t="e">
        <f t="shared" si="20"/>
        <v>#DIV/0!</v>
      </c>
      <c r="H153">
        <f t="shared" si="18"/>
        <v>0</v>
      </c>
      <c r="M153">
        <f t="shared" si="17"/>
        <v>0</v>
      </c>
      <c r="O153">
        <f t="shared" si="19"/>
        <v>0</v>
      </c>
    </row>
    <row r="154" spans="5:15" x14ac:dyDescent="0.25">
      <c r="E154" s="2" t="e">
        <f t="shared" si="20"/>
        <v>#DIV/0!</v>
      </c>
      <c r="H154">
        <f t="shared" si="18"/>
        <v>0</v>
      </c>
      <c r="M154">
        <f t="shared" si="17"/>
        <v>0</v>
      </c>
      <c r="O154">
        <f t="shared" si="19"/>
        <v>0</v>
      </c>
    </row>
    <row r="155" spans="5:15" x14ac:dyDescent="0.25">
      <c r="E155" s="2" t="e">
        <f t="shared" si="20"/>
        <v>#DIV/0!</v>
      </c>
      <c r="H155">
        <f t="shared" si="18"/>
        <v>0</v>
      </c>
      <c r="M155">
        <f t="shared" si="17"/>
        <v>0</v>
      </c>
      <c r="O155">
        <f t="shared" si="19"/>
        <v>0</v>
      </c>
    </row>
    <row r="156" spans="5:15" x14ac:dyDescent="0.25">
      <c r="E156" s="2" t="e">
        <f t="shared" si="20"/>
        <v>#DIV/0!</v>
      </c>
      <c r="H156">
        <f t="shared" si="18"/>
        <v>0</v>
      </c>
      <c r="M156">
        <f t="shared" si="17"/>
        <v>0</v>
      </c>
      <c r="O156">
        <f t="shared" si="19"/>
        <v>0</v>
      </c>
    </row>
    <row r="157" spans="5:15" x14ac:dyDescent="0.25">
      <c r="E157" s="2" t="e">
        <f t="shared" si="20"/>
        <v>#DIV/0!</v>
      </c>
      <c r="H157">
        <f t="shared" si="18"/>
        <v>0</v>
      </c>
      <c r="M157">
        <f t="shared" si="17"/>
        <v>0</v>
      </c>
      <c r="O157">
        <f t="shared" si="19"/>
        <v>0</v>
      </c>
    </row>
    <row r="158" spans="5:15" x14ac:dyDescent="0.25">
      <c r="E158" s="2" t="e">
        <f t="shared" si="20"/>
        <v>#DIV/0!</v>
      </c>
      <c r="H158">
        <f t="shared" si="18"/>
        <v>0</v>
      </c>
      <c r="M158">
        <f t="shared" si="17"/>
        <v>0</v>
      </c>
      <c r="O158">
        <f t="shared" si="19"/>
        <v>0</v>
      </c>
    </row>
    <row r="159" spans="5:15" x14ac:dyDescent="0.25">
      <c r="E159" s="2" t="e">
        <f t="shared" si="20"/>
        <v>#DIV/0!</v>
      </c>
      <c r="H159">
        <f t="shared" si="18"/>
        <v>0</v>
      </c>
      <c r="M159">
        <f t="shared" si="17"/>
        <v>0</v>
      </c>
      <c r="O159">
        <f t="shared" si="19"/>
        <v>0</v>
      </c>
    </row>
    <row r="160" spans="5:15" x14ac:dyDescent="0.25">
      <c r="E160" s="2" t="e">
        <f t="shared" si="20"/>
        <v>#DIV/0!</v>
      </c>
      <c r="H160">
        <f t="shared" si="18"/>
        <v>0</v>
      </c>
      <c r="M160">
        <f t="shared" si="17"/>
        <v>0</v>
      </c>
      <c r="O160">
        <f t="shared" si="19"/>
        <v>0</v>
      </c>
    </row>
    <row r="161" spans="5:15" x14ac:dyDescent="0.25">
      <c r="E161" s="2" t="e">
        <f t="shared" si="20"/>
        <v>#DIV/0!</v>
      </c>
      <c r="H161">
        <f t="shared" si="18"/>
        <v>0</v>
      </c>
      <c r="M161">
        <f t="shared" si="17"/>
        <v>0</v>
      </c>
      <c r="O161">
        <f t="shared" si="19"/>
        <v>0</v>
      </c>
    </row>
    <row r="162" spans="5:15" x14ac:dyDescent="0.25">
      <c r="E162" s="2" t="e">
        <f t="shared" si="20"/>
        <v>#DIV/0!</v>
      </c>
      <c r="H162">
        <f t="shared" si="18"/>
        <v>0</v>
      </c>
      <c r="M162">
        <f t="shared" si="17"/>
        <v>0</v>
      </c>
      <c r="O162">
        <f t="shared" si="19"/>
        <v>0</v>
      </c>
    </row>
    <row r="163" spans="5:15" x14ac:dyDescent="0.25">
      <c r="E163" t="e">
        <f t="shared" si="20"/>
        <v>#DIV/0!</v>
      </c>
      <c r="H163">
        <f t="shared" si="18"/>
        <v>0</v>
      </c>
      <c r="M163">
        <f t="shared" si="17"/>
        <v>0</v>
      </c>
      <c r="O163">
        <f t="shared" si="19"/>
        <v>0</v>
      </c>
    </row>
    <row r="164" spans="5:15" x14ac:dyDescent="0.25">
      <c r="E164" t="e">
        <f t="shared" si="20"/>
        <v>#DIV/0!</v>
      </c>
      <c r="H164">
        <f t="shared" si="18"/>
        <v>0</v>
      </c>
      <c r="M164">
        <f t="shared" si="17"/>
        <v>0</v>
      </c>
      <c r="O164">
        <f t="shared" si="19"/>
        <v>0</v>
      </c>
    </row>
    <row r="165" spans="5:15" x14ac:dyDescent="0.25">
      <c r="E165" t="e">
        <f t="shared" si="20"/>
        <v>#DIV/0!</v>
      </c>
      <c r="H165">
        <f t="shared" si="18"/>
        <v>0</v>
      </c>
      <c r="M165">
        <f t="shared" si="17"/>
        <v>0</v>
      </c>
      <c r="O165">
        <f t="shared" si="19"/>
        <v>0</v>
      </c>
    </row>
    <row r="166" spans="5:15" x14ac:dyDescent="0.25">
      <c r="E166" t="e">
        <f t="shared" si="20"/>
        <v>#DIV/0!</v>
      </c>
      <c r="H166">
        <f t="shared" si="18"/>
        <v>0</v>
      </c>
      <c r="M166">
        <f t="shared" si="17"/>
        <v>0</v>
      </c>
      <c r="O166">
        <f t="shared" si="19"/>
        <v>0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A1ED-9C80-4651-8E7D-59723CBBA0BA}">
  <dimension ref="A1:AA184"/>
  <sheetViews>
    <sheetView zoomScale="150" zoomScaleNormal="150" workbookViewId="0">
      <selection activeCell="H10" sqref="H10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65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66</v>
      </c>
      <c r="B3" s="3">
        <f>1*1</f>
        <v>1</v>
      </c>
      <c r="C3" s="3">
        <f>1*3</f>
        <v>3</v>
      </c>
      <c r="D3" s="3"/>
      <c r="E3" s="2">
        <f t="shared" ref="E3:E68" si="0">(B3)/(B3+C3+D3)</f>
        <v>0.25</v>
      </c>
      <c r="F3" s="3">
        <f>0+1+2+2</f>
        <v>5</v>
      </c>
      <c r="G3" s="3">
        <f>2+6+1+6</f>
        <v>15</v>
      </c>
      <c r="H3">
        <f>F3-G3</f>
        <v>-10</v>
      </c>
      <c r="J3">
        <f>40*1</f>
        <v>40</v>
      </c>
      <c r="L3">
        <f t="shared" ref="L3:L68" si="1">B3*10</f>
        <v>10</v>
      </c>
      <c r="M3">
        <f t="shared" ref="M3:M68" si="2">D3*5</f>
        <v>0</v>
      </c>
      <c r="N3">
        <f t="shared" ref="N3:N13" si="3">10*1</f>
        <v>10</v>
      </c>
      <c r="O3">
        <f t="shared" ref="O3:O68" si="4">SUM(I3:N3)</f>
        <v>60</v>
      </c>
    </row>
    <row r="4" spans="1:27" x14ac:dyDescent="0.25">
      <c r="A4" s="3" t="s">
        <v>67</v>
      </c>
      <c r="B4" s="3">
        <f>1*2</f>
        <v>2</v>
      </c>
      <c r="C4" s="3">
        <f>1*4</f>
        <v>4</v>
      </c>
      <c r="D4" s="3"/>
      <c r="E4" s="2">
        <f t="shared" si="0"/>
        <v>0.33333333333333331</v>
      </c>
      <c r="F4" s="3">
        <f>2+9+0+5+4+1</f>
        <v>21</v>
      </c>
      <c r="G4" s="3">
        <f>0+5+12+12+16+4</f>
        <v>49</v>
      </c>
      <c r="H4">
        <f t="shared" ref="H4:H17" si="5">F4-G4</f>
        <v>-28</v>
      </c>
      <c r="K4">
        <f>20*1</f>
        <v>20</v>
      </c>
      <c r="L4">
        <f t="shared" si="1"/>
        <v>20</v>
      </c>
      <c r="M4">
        <f t="shared" si="2"/>
        <v>0</v>
      </c>
      <c r="N4">
        <f>10*2</f>
        <v>20</v>
      </c>
      <c r="O4">
        <f t="shared" si="4"/>
        <v>60</v>
      </c>
    </row>
    <row r="5" spans="1:27" x14ac:dyDescent="0.25">
      <c r="A5" s="3" t="s">
        <v>68</v>
      </c>
      <c r="B5" s="3">
        <f>1*4</f>
        <v>4</v>
      </c>
      <c r="C5" s="3"/>
      <c r="D5" s="3"/>
      <c r="E5" s="2">
        <f t="shared" si="0"/>
        <v>1</v>
      </c>
      <c r="F5" s="3">
        <f>5+6+12+2</f>
        <v>25</v>
      </c>
      <c r="G5" s="3">
        <f>4+1+0+1</f>
        <v>6</v>
      </c>
      <c r="H5">
        <f t="shared" si="5"/>
        <v>19</v>
      </c>
      <c r="I5">
        <f>60*1</f>
        <v>60</v>
      </c>
      <c r="L5">
        <f t="shared" si="1"/>
        <v>40</v>
      </c>
      <c r="M5">
        <f t="shared" si="2"/>
        <v>0</v>
      </c>
      <c r="N5">
        <f t="shared" si="3"/>
        <v>10</v>
      </c>
      <c r="O5">
        <f t="shared" si="4"/>
        <v>110</v>
      </c>
    </row>
    <row r="6" spans="1:27" x14ac:dyDescent="0.25">
      <c r="A6" s="3" t="s">
        <v>95</v>
      </c>
      <c r="B6" s="3">
        <f>1*2</f>
        <v>2</v>
      </c>
      <c r="C6" s="3">
        <f>1*1</f>
        <v>1</v>
      </c>
      <c r="D6" s="3"/>
      <c r="E6" s="2">
        <f t="shared" ref="E6" si="6">(B6)/(B6+C6+D6)</f>
        <v>0.66666666666666663</v>
      </c>
      <c r="F6" s="3">
        <f>12+7+1</f>
        <v>20</v>
      </c>
      <c r="G6" s="3">
        <f>5+6+2</f>
        <v>13</v>
      </c>
      <c r="H6">
        <f t="shared" ref="H6" si="7">F6-G6</f>
        <v>7</v>
      </c>
      <c r="K6">
        <f>20*1</f>
        <v>20</v>
      </c>
      <c r="L6">
        <f t="shared" ref="L6" si="8">B6*10</f>
        <v>20</v>
      </c>
      <c r="M6">
        <f t="shared" ref="M6" si="9">D6*5</f>
        <v>0</v>
      </c>
      <c r="N6">
        <f t="shared" si="3"/>
        <v>10</v>
      </c>
      <c r="O6">
        <f t="shared" ref="O6" si="10">SUM(I6:N6)</f>
        <v>50</v>
      </c>
    </row>
    <row r="7" spans="1:27" x14ac:dyDescent="0.25">
      <c r="A7" s="3" t="s">
        <v>69</v>
      </c>
      <c r="B7" s="3">
        <f>1*7</f>
        <v>7</v>
      </c>
      <c r="C7" s="3">
        <f>1*1</f>
        <v>1</v>
      </c>
      <c r="D7" s="3"/>
      <c r="E7" s="2">
        <f t="shared" si="0"/>
        <v>0.875</v>
      </c>
      <c r="F7" s="3">
        <f>11+1+4+6+12+12+12+10</f>
        <v>68</v>
      </c>
      <c r="G7" s="3">
        <f>4+7+3+2+0+1+1+2</f>
        <v>20</v>
      </c>
      <c r="H7">
        <f t="shared" si="5"/>
        <v>48</v>
      </c>
      <c r="I7">
        <f>60*2</f>
        <v>120</v>
      </c>
      <c r="L7">
        <f t="shared" si="1"/>
        <v>70</v>
      </c>
      <c r="M7">
        <f t="shared" si="2"/>
        <v>0</v>
      </c>
      <c r="N7">
        <f>10*2</f>
        <v>20</v>
      </c>
      <c r="O7">
        <f t="shared" si="4"/>
        <v>210</v>
      </c>
    </row>
    <row r="8" spans="1:27" x14ac:dyDescent="0.25">
      <c r="A8" s="3" t="s">
        <v>70</v>
      </c>
      <c r="B8" s="3">
        <f>1*4</f>
        <v>4</v>
      </c>
      <c r="C8" s="3">
        <f>1*3</f>
        <v>3</v>
      </c>
      <c r="D8" s="3"/>
      <c r="E8" s="2">
        <f t="shared" si="0"/>
        <v>0.5714285714285714</v>
      </c>
      <c r="F8" s="3">
        <f>6+7+5+1+4+6+10+1</f>
        <v>40</v>
      </c>
      <c r="G8" s="3">
        <f>0+1+3+2+5+7+0+12</f>
        <v>30</v>
      </c>
      <c r="H8">
        <f t="shared" si="5"/>
        <v>10</v>
      </c>
      <c r="J8">
        <f>40*1</f>
        <v>40</v>
      </c>
      <c r="L8">
        <f t="shared" si="1"/>
        <v>40</v>
      </c>
      <c r="M8">
        <f t="shared" si="2"/>
        <v>0</v>
      </c>
      <c r="N8">
        <f>10*2</f>
        <v>20</v>
      </c>
      <c r="O8">
        <f t="shared" si="4"/>
        <v>100</v>
      </c>
    </row>
    <row r="9" spans="1:27" x14ac:dyDescent="0.25">
      <c r="A9" s="3" t="s">
        <v>71</v>
      </c>
      <c r="B9" s="3"/>
      <c r="C9" s="3">
        <f>1*3</f>
        <v>3</v>
      </c>
      <c r="D9" s="3"/>
      <c r="E9" s="2">
        <f t="shared" si="0"/>
        <v>0</v>
      </c>
      <c r="F9" s="3">
        <f>4+0+3</f>
        <v>7</v>
      </c>
      <c r="G9" s="3">
        <f>11+7+4</f>
        <v>22</v>
      </c>
      <c r="H9">
        <f t="shared" si="5"/>
        <v>-15</v>
      </c>
      <c r="L9">
        <f t="shared" si="1"/>
        <v>0</v>
      </c>
      <c r="M9">
        <f t="shared" si="2"/>
        <v>0</v>
      </c>
      <c r="N9">
        <f t="shared" si="3"/>
        <v>10</v>
      </c>
      <c r="O9">
        <f t="shared" si="4"/>
        <v>10</v>
      </c>
    </row>
    <row r="10" spans="1:27" x14ac:dyDescent="0.25">
      <c r="A10" s="3" t="s">
        <v>80</v>
      </c>
      <c r="B10" s="3">
        <f>1*3</f>
        <v>3</v>
      </c>
      <c r="C10" s="3">
        <f>1*2</f>
        <v>2</v>
      </c>
      <c r="D10" s="3"/>
      <c r="E10" s="2">
        <f t="shared" si="0"/>
        <v>0.6</v>
      </c>
      <c r="F10" s="3">
        <f>0+16+4+2+2</f>
        <v>24</v>
      </c>
      <c r="G10" s="3">
        <f>12+4+1+1+10</f>
        <v>28</v>
      </c>
      <c r="H10">
        <f t="shared" si="5"/>
        <v>-4</v>
      </c>
      <c r="J10">
        <f>40*1</f>
        <v>40</v>
      </c>
      <c r="L10">
        <f t="shared" si="1"/>
        <v>30</v>
      </c>
      <c r="M10">
        <f t="shared" si="2"/>
        <v>0</v>
      </c>
      <c r="N10">
        <f t="shared" si="3"/>
        <v>10</v>
      </c>
      <c r="O10">
        <f t="shared" si="4"/>
        <v>80</v>
      </c>
    </row>
    <row r="11" spans="1:27" x14ac:dyDescent="0.25">
      <c r="A11" s="3" t="s">
        <v>72</v>
      </c>
      <c r="B11" s="3">
        <f>1*1</f>
        <v>1</v>
      </c>
      <c r="C11" s="3">
        <f>1*2</f>
        <v>2</v>
      </c>
      <c r="D11" s="3"/>
      <c r="E11" s="2">
        <f t="shared" si="0"/>
        <v>0.33333333333333331</v>
      </c>
      <c r="F11" s="3">
        <f>0+7+3</f>
        <v>10</v>
      </c>
      <c r="G11" s="3">
        <f>6+0+5</f>
        <v>11</v>
      </c>
      <c r="H11">
        <f t="shared" si="5"/>
        <v>-1</v>
      </c>
      <c r="L11">
        <f t="shared" si="1"/>
        <v>10</v>
      </c>
      <c r="M11">
        <f t="shared" si="2"/>
        <v>0</v>
      </c>
      <c r="N11">
        <f t="shared" si="3"/>
        <v>10</v>
      </c>
      <c r="O11">
        <f t="shared" si="4"/>
        <v>20</v>
      </c>
    </row>
    <row r="12" spans="1:27" x14ac:dyDescent="0.25">
      <c r="A12" s="3" t="s">
        <v>34</v>
      </c>
      <c r="B12" s="3"/>
      <c r="C12" s="3">
        <f>1*3</f>
        <v>3</v>
      </c>
      <c r="D12" s="3"/>
      <c r="E12" s="2">
        <f t="shared" si="0"/>
        <v>0</v>
      </c>
      <c r="F12" s="3">
        <f>4+5+1</f>
        <v>10</v>
      </c>
      <c r="G12" s="3">
        <f>5+9+2</f>
        <v>16</v>
      </c>
      <c r="H12">
        <f t="shared" si="5"/>
        <v>-6</v>
      </c>
      <c r="K12">
        <f>20*1</f>
        <v>20</v>
      </c>
      <c r="L12">
        <f t="shared" si="1"/>
        <v>0</v>
      </c>
      <c r="M12">
        <f t="shared" si="2"/>
        <v>0</v>
      </c>
      <c r="N12">
        <f t="shared" si="3"/>
        <v>10</v>
      </c>
      <c r="O12">
        <f t="shared" si="4"/>
        <v>30</v>
      </c>
    </row>
    <row r="13" spans="1:27" x14ac:dyDescent="0.25">
      <c r="A13" s="3" t="s">
        <v>64</v>
      </c>
      <c r="B13" s="3">
        <f>1*1</f>
        <v>1</v>
      </c>
      <c r="C13" s="3">
        <f>1*2</f>
        <v>2</v>
      </c>
      <c r="D13" s="3"/>
      <c r="E13" s="2">
        <f t="shared" ref="E13" si="11">(B13)/(B13+C13+D13)</f>
        <v>0.33333333333333331</v>
      </c>
      <c r="F13" s="3">
        <f>5+1+0</f>
        <v>6</v>
      </c>
      <c r="G13" s="3">
        <f>4+12+10</f>
        <v>26</v>
      </c>
      <c r="H13">
        <f t="shared" ref="H13" si="12">F13-G13</f>
        <v>-20</v>
      </c>
      <c r="L13">
        <f t="shared" ref="L13" si="13">B13*10</f>
        <v>10</v>
      </c>
      <c r="M13">
        <f t="shared" ref="M13" si="14">D13*5</f>
        <v>0</v>
      </c>
      <c r="N13">
        <f t="shared" si="3"/>
        <v>10</v>
      </c>
      <c r="O13">
        <f t="shared" ref="O13" si="15">SUM(I13:N13)</f>
        <v>20</v>
      </c>
    </row>
    <row r="14" spans="1:27" x14ac:dyDescent="0.25">
      <c r="B14" s="3"/>
      <c r="C14" s="3"/>
      <c r="D14" s="3"/>
      <c r="E14" s="2" t="e">
        <f t="shared" si="0"/>
        <v>#DIV/0!</v>
      </c>
      <c r="F14" s="3"/>
      <c r="G14" s="3"/>
      <c r="H14">
        <f t="shared" si="5"/>
        <v>0</v>
      </c>
      <c r="L14">
        <f t="shared" si="1"/>
        <v>0</v>
      </c>
      <c r="M14">
        <f t="shared" si="2"/>
        <v>0</v>
      </c>
      <c r="O14">
        <f t="shared" si="4"/>
        <v>0</v>
      </c>
    </row>
    <row r="15" spans="1:27" x14ac:dyDescent="0.25">
      <c r="B15" s="3"/>
      <c r="C15" s="3"/>
      <c r="D15" s="3"/>
      <c r="E15" s="2" t="e">
        <f t="shared" si="0"/>
        <v>#DIV/0!</v>
      </c>
      <c r="F15" s="3"/>
      <c r="G15" s="3"/>
      <c r="H15">
        <f t="shared" si="5"/>
        <v>0</v>
      </c>
      <c r="L15">
        <f t="shared" si="1"/>
        <v>0</v>
      </c>
      <c r="M15">
        <f t="shared" si="2"/>
        <v>0</v>
      </c>
      <c r="O15">
        <f t="shared" si="4"/>
        <v>0</v>
      </c>
    </row>
    <row r="16" spans="1:27" x14ac:dyDescent="0.25">
      <c r="B16" s="3"/>
      <c r="C16" s="3"/>
      <c r="D16" s="3"/>
      <c r="E16" s="2" t="e">
        <f t="shared" si="0"/>
        <v>#DIV/0!</v>
      </c>
      <c r="F16" s="3"/>
      <c r="G16" s="3"/>
      <c r="H16">
        <f t="shared" si="5"/>
        <v>0</v>
      </c>
      <c r="L16">
        <f t="shared" si="1"/>
        <v>0</v>
      </c>
      <c r="M16">
        <f t="shared" si="2"/>
        <v>0</v>
      </c>
      <c r="O16">
        <f t="shared" si="4"/>
        <v>0</v>
      </c>
    </row>
    <row r="17" spans="2:15" x14ac:dyDescent="0.25">
      <c r="B17" s="3"/>
      <c r="C17" s="3"/>
      <c r="D17" s="3"/>
      <c r="E17" s="2" t="e">
        <f t="shared" si="0"/>
        <v>#DIV/0!</v>
      </c>
      <c r="F17" s="3"/>
      <c r="G17" s="3"/>
      <c r="H17">
        <f t="shared" si="5"/>
        <v>0</v>
      </c>
      <c r="L17">
        <f t="shared" si="1"/>
        <v>0</v>
      </c>
      <c r="M17">
        <f t="shared" si="2"/>
        <v>0</v>
      </c>
      <c r="O17">
        <f t="shared" si="4"/>
        <v>0</v>
      </c>
    </row>
    <row r="18" spans="2:15" x14ac:dyDescent="0.25">
      <c r="B18" s="3"/>
      <c r="C18" s="3"/>
      <c r="D18" s="3"/>
      <c r="E18" s="2" t="e">
        <f t="shared" si="0"/>
        <v>#DIV/0!</v>
      </c>
      <c r="F18" s="3"/>
      <c r="G18" s="3"/>
      <c r="H18">
        <f>F18-G18</f>
        <v>0</v>
      </c>
      <c r="L18">
        <f t="shared" si="1"/>
        <v>0</v>
      </c>
      <c r="M18">
        <f t="shared" si="2"/>
        <v>0</v>
      </c>
      <c r="O18">
        <f t="shared" si="4"/>
        <v>0</v>
      </c>
    </row>
    <row r="19" spans="2:15" x14ac:dyDescent="0.25">
      <c r="B19" s="3"/>
      <c r="C19" s="3"/>
      <c r="D19" s="3"/>
      <c r="E19" s="2" t="e">
        <f t="shared" si="0"/>
        <v>#DIV/0!</v>
      </c>
      <c r="F19" s="3"/>
      <c r="G19" s="3"/>
      <c r="H19">
        <f t="shared" ref="H19" si="16">F19-G19</f>
        <v>0</v>
      </c>
      <c r="L19">
        <f t="shared" si="1"/>
        <v>0</v>
      </c>
      <c r="M19">
        <f t="shared" si="2"/>
        <v>0</v>
      </c>
      <c r="O19">
        <f t="shared" si="4"/>
        <v>0</v>
      </c>
    </row>
    <row r="20" spans="2:15" x14ac:dyDescent="0.25">
      <c r="B20" s="3"/>
      <c r="C20" s="3"/>
      <c r="D20" s="3"/>
      <c r="E20" s="2" t="e">
        <f t="shared" si="0"/>
        <v>#DIV/0!</v>
      </c>
      <c r="F20" s="3"/>
      <c r="G20" s="3"/>
      <c r="H20">
        <f>F20-G20</f>
        <v>0</v>
      </c>
      <c r="L20">
        <f t="shared" si="1"/>
        <v>0</v>
      </c>
      <c r="M20">
        <f t="shared" si="2"/>
        <v>0</v>
      </c>
      <c r="O20">
        <f t="shared" si="4"/>
        <v>0</v>
      </c>
    </row>
    <row r="21" spans="2:15" x14ac:dyDescent="0.25">
      <c r="B21" s="3"/>
      <c r="C21" s="3"/>
      <c r="D21" s="3"/>
      <c r="E21" s="2" t="e">
        <f t="shared" si="0"/>
        <v>#DIV/0!</v>
      </c>
      <c r="F21" s="3"/>
      <c r="G21" s="3"/>
      <c r="H21">
        <f t="shared" ref="H21:H71" si="17">F21-G21</f>
        <v>0</v>
      </c>
      <c r="L21">
        <f t="shared" si="1"/>
        <v>0</v>
      </c>
      <c r="M21">
        <f t="shared" si="2"/>
        <v>0</v>
      </c>
      <c r="O21">
        <f t="shared" si="4"/>
        <v>0</v>
      </c>
    </row>
    <row r="22" spans="2:15" x14ac:dyDescent="0.25">
      <c r="B22" s="3"/>
      <c r="C22" s="3"/>
      <c r="D22" s="3"/>
      <c r="E22" s="2" t="e">
        <f t="shared" si="0"/>
        <v>#DIV/0!</v>
      </c>
      <c r="F22" s="3"/>
      <c r="G22" s="3"/>
      <c r="H22">
        <f t="shared" si="17"/>
        <v>0</v>
      </c>
      <c r="L22">
        <f t="shared" si="1"/>
        <v>0</v>
      </c>
      <c r="M22">
        <f t="shared" si="2"/>
        <v>0</v>
      </c>
      <c r="O22">
        <f t="shared" si="4"/>
        <v>0</v>
      </c>
    </row>
    <row r="23" spans="2:15" x14ac:dyDescent="0.25">
      <c r="B23" s="3"/>
      <c r="C23" s="3"/>
      <c r="D23" s="3"/>
      <c r="E23" s="2" t="e">
        <f t="shared" si="0"/>
        <v>#DIV/0!</v>
      </c>
      <c r="F23" s="3"/>
      <c r="G23" s="3"/>
      <c r="H23">
        <f t="shared" si="17"/>
        <v>0</v>
      </c>
      <c r="L23">
        <f t="shared" si="1"/>
        <v>0</v>
      </c>
      <c r="M23">
        <f t="shared" si="2"/>
        <v>0</v>
      </c>
      <c r="O23">
        <f t="shared" si="4"/>
        <v>0</v>
      </c>
    </row>
    <row r="24" spans="2:15" x14ac:dyDescent="0.25">
      <c r="B24" s="3"/>
      <c r="C24" s="3"/>
      <c r="D24" s="3"/>
      <c r="E24" s="2" t="e">
        <f t="shared" si="0"/>
        <v>#DIV/0!</v>
      </c>
      <c r="F24" s="3"/>
      <c r="G24" s="3"/>
      <c r="H24">
        <f t="shared" si="17"/>
        <v>0</v>
      </c>
      <c r="L24">
        <f t="shared" si="1"/>
        <v>0</v>
      </c>
      <c r="M24">
        <f t="shared" si="2"/>
        <v>0</v>
      </c>
      <c r="O24">
        <f t="shared" si="4"/>
        <v>0</v>
      </c>
    </row>
    <row r="25" spans="2:15" x14ac:dyDescent="0.25">
      <c r="B25" s="3"/>
      <c r="C25" s="3"/>
      <c r="D25" s="3"/>
      <c r="E25" s="2" t="e">
        <f t="shared" si="0"/>
        <v>#DIV/0!</v>
      </c>
      <c r="F25" s="3"/>
      <c r="G25" s="3"/>
      <c r="H25">
        <f t="shared" si="17"/>
        <v>0</v>
      </c>
      <c r="L25">
        <f t="shared" si="1"/>
        <v>0</v>
      </c>
      <c r="M25">
        <f t="shared" si="2"/>
        <v>0</v>
      </c>
      <c r="O25">
        <f t="shared" si="4"/>
        <v>0</v>
      </c>
    </row>
    <row r="26" spans="2:15" x14ac:dyDescent="0.25">
      <c r="B26" s="3"/>
      <c r="C26" s="3"/>
      <c r="D26" s="3"/>
      <c r="E26" s="2" t="e">
        <f t="shared" si="0"/>
        <v>#DIV/0!</v>
      </c>
      <c r="F26" s="3"/>
      <c r="G26" s="3"/>
      <c r="H26">
        <f t="shared" si="17"/>
        <v>0</v>
      </c>
      <c r="L26">
        <f t="shared" si="1"/>
        <v>0</v>
      </c>
      <c r="M26">
        <f t="shared" si="2"/>
        <v>0</v>
      </c>
      <c r="O26">
        <f t="shared" si="4"/>
        <v>0</v>
      </c>
    </row>
    <row r="27" spans="2:15" x14ac:dyDescent="0.25">
      <c r="B27" s="3"/>
      <c r="C27" s="3"/>
      <c r="D27" s="3"/>
      <c r="E27" s="2" t="e">
        <f t="shared" si="0"/>
        <v>#DIV/0!</v>
      </c>
      <c r="F27" s="3"/>
      <c r="G27" s="3"/>
      <c r="H27">
        <f t="shared" si="17"/>
        <v>0</v>
      </c>
      <c r="L27">
        <f t="shared" si="1"/>
        <v>0</v>
      </c>
      <c r="M27">
        <f t="shared" si="2"/>
        <v>0</v>
      </c>
      <c r="O27">
        <f t="shared" si="4"/>
        <v>0</v>
      </c>
    </row>
    <row r="28" spans="2:15" x14ac:dyDescent="0.25">
      <c r="B28" s="3"/>
      <c r="C28" s="3"/>
      <c r="D28" s="3"/>
      <c r="E28" s="2" t="e">
        <f t="shared" si="0"/>
        <v>#DIV/0!</v>
      </c>
      <c r="F28" s="3"/>
      <c r="G28" s="3"/>
      <c r="H28">
        <f t="shared" si="17"/>
        <v>0</v>
      </c>
      <c r="L28">
        <f t="shared" si="1"/>
        <v>0</v>
      </c>
      <c r="M28">
        <f t="shared" si="2"/>
        <v>0</v>
      </c>
      <c r="O28">
        <f t="shared" si="4"/>
        <v>0</v>
      </c>
    </row>
    <row r="29" spans="2:15" x14ac:dyDescent="0.25">
      <c r="B29" s="3"/>
      <c r="C29" s="3"/>
      <c r="D29" s="3"/>
      <c r="E29" s="2" t="e">
        <f t="shared" si="0"/>
        <v>#DIV/0!</v>
      </c>
      <c r="F29" s="3"/>
      <c r="G29" s="3"/>
      <c r="H29">
        <f t="shared" si="17"/>
        <v>0</v>
      </c>
      <c r="L29">
        <f t="shared" si="1"/>
        <v>0</v>
      </c>
      <c r="M29">
        <f t="shared" si="2"/>
        <v>0</v>
      </c>
      <c r="O29">
        <f t="shared" si="4"/>
        <v>0</v>
      </c>
    </row>
    <row r="30" spans="2:15" x14ac:dyDescent="0.25">
      <c r="B30" s="3"/>
      <c r="C30" s="3"/>
      <c r="D30" s="3"/>
      <c r="E30" s="2" t="e">
        <f t="shared" si="0"/>
        <v>#DIV/0!</v>
      </c>
      <c r="F30" s="3"/>
      <c r="G30" s="3"/>
      <c r="H30">
        <f t="shared" si="17"/>
        <v>0</v>
      </c>
      <c r="L30">
        <f t="shared" si="1"/>
        <v>0</v>
      </c>
      <c r="M30">
        <f t="shared" si="2"/>
        <v>0</v>
      </c>
      <c r="O30">
        <f t="shared" si="4"/>
        <v>0</v>
      </c>
    </row>
    <row r="31" spans="2:15" x14ac:dyDescent="0.25">
      <c r="B31" s="3"/>
      <c r="C31" s="3"/>
      <c r="D31" s="3"/>
      <c r="E31" s="2" t="e">
        <f t="shared" si="0"/>
        <v>#DIV/0!</v>
      </c>
      <c r="F31" s="3"/>
      <c r="G31" s="3"/>
      <c r="H31">
        <f t="shared" si="17"/>
        <v>0</v>
      </c>
      <c r="L31">
        <f t="shared" si="1"/>
        <v>0</v>
      </c>
      <c r="M31">
        <f t="shared" si="2"/>
        <v>0</v>
      </c>
      <c r="O31">
        <f t="shared" si="4"/>
        <v>0</v>
      </c>
    </row>
    <row r="32" spans="2:15" x14ac:dyDescent="0.25">
      <c r="B32" s="3"/>
      <c r="C32" s="3"/>
      <c r="D32" s="3"/>
      <c r="E32" s="2" t="e">
        <f t="shared" si="0"/>
        <v>#DIV/0!</v>
      </c>
      <c r="F32" s="3"/>
      <c r="G32" s="3"/>
      <c r="H32">
        <f t="shared" si="17"/>
        <v>0</v>
      </c>
      <c r="L32">
        <f t="shared" si="1"/>
        <v>0</v>
      </c>
      <c r="M32">
        <f t="shared" si="2"/>
        <v>0</v>
      </c>
      <c r="O32">
        <f t="shared" si="4"/>
        <v>0</v>
      </c>
    </row>
    <row r="33" spans="2:15" x14ac:dyDescent="0.25">
      <c r="B33" s="3"/>
      <c r="C33" s="3"/>
      <c r="D33" s="3"/>
      <c r="E33" s="2" t="e">
        <f t="shared" si="0"/>
        <v>#DIV/0!</v>
      </c>
      <c r="F33" s="3"/>
      <c r="G33" s="3"/>
      <c r="H33">
        <f t="shared" si="17"/>
        <v>0</v>
      </c>
      <c r="L33">
        <f t="shared" si="1"/>
        <v>0</v>
      </c>
      <c r="M33">
        <f t="shared" si="2"/>
        <v>0</v>
      </c>
      <c r="O33">
        <f t="shared" si="4"/>
        <v>0</v>
      </c>
    </row>
    <row r="34" spans="2:15" x14ac:dyDescent="0.25">
      <c r="B34" s="3"/>
      <c r="C34" s="3"/>
      <c r="D34" s="3"/>
      <c r="E34" s="2" t="e">
        <f t="shared" si="0"/>
        <v>#DIV/0!</v>
      </c>
      <c r="F34" s="3"/>
      <c r="G34" s="3"/>
      <c r="H34">
        <f t="shared" si="17"/>
        <v>0</v>
      </c>
      <c r="L34">
        <f t="shared" si="1"/>
        <v>0</v>
      </c>
      <c r="M34">
        <f t="shared" si="2"/>
        <v>0</v>
      </c>
      <c r="O34">
        <f t="shared" si="4"/>
        <v>0</v>
      </c>
    </row>
    <row r="35" spans="2:15" x14ac:dyDescent="0.25">
      <c r="B35" s="3"/>
      <c r="C35" s="3"/>
      <c r="D35" s="3"/>
      <c r="E35" s="2" t="e">
        <f t="shared" si="0"/>
        <v>#DIV/0!</v>
      </c>
      <c r="F35" s="3"/>
      <c r="G35" s="3"/>
      <c r="H35">
        <f t="shared" si="17"/>
        <v>0</v>
      </c>
      <c r="L35">
        <f t="shared" si="1"/>
        <v>0</v>
      </c>
      <c r="M35">
        <f t="shared" si="2"/>
        <v>0</v>
      </c>
      <c r="O35">
        <f t="shared" si="4"/>
        <v>0</v>
      </c>
    </row>
    <row r="36" spans="2:15" x14ac:dyDescent="0.25">
      <c r="B36" s="3"/>
      <c r="C36" s="3"/>
      <c r="D36" s="3"/>
      <c r="E36" s="2" t="e">
        <f t="shared" si="0"/>
        <v>#DIV/0!</v>
      </c>
      <c r="F36" s="3"/>
      <c r="G36" s="3"/>
      <c r="H36">
        <f t="shared" si="17"/>
        <v>0</v>
      </c>
      <c r="L36">
        <f t="shared" si="1"/>
        <v>0</v>
      </c>
      <c r="M36">
        <f t="shared" si="2"/>
        <v>0</v>
      </c>
      <c r="O36">
        <f t="shared" si="4"/>
        <v>0</v>
      </c>
    </row>
    <row r="37" spans="2:15" x14ac:dyDescent="0.25">
      <c r="B37" s="3"/>
      <c r="C37" s="3"/>
      <c r="D37" s="3"/>
      <c r="E37" s="2" t="e">
        <f t="shared" si="0"/>
        <v>#DIV/0!</v>
      </c>
      <c r="F37" s="3"/>
      <c r="G37" s="3"/>
      <c r="H37">
        <f t="shared" si="17"/>
        <v>0</v>
      </c>
      <c r="L37">
        <f t="shared" si="1"/>
        <v>0</v>
      </c>
      <c r="M37">
        <f t="shared" si="2"/>
        <v>0</v>
      </c>
      <c r="O37">
        <f t="shared" si="4"/>
        <v>0</v>
      </c>
    </row>
    <row r="38" spans="2:15" x14ac:dyDescent="0.25">
      <c r="B38" s="3"/>
      <c r="C38" s="3"/>
      <c r="D38" s="3"/>
      <c r="E38" s="2" t="e">
        <f t="shared" si="0"/>
        <v>#DIV/0!</v>
      </c>
      <c r="F38" s="3"/>
      <c r="G38" s="3"/>
      <c r="H38">
        <f t="shared" si="17"/>
        <v>0</v>
      </c>
      <c r="L38">
        <f t="shared" si="1"/>
        <v>0</v>
      </c>
      <c r="M38">
        <f t="shared" si="2"/>
        <v>0</v>
      </c>
      <c r="O38">
        <f t="shared" si="4"/>
        <v>0</v>
      </c>
    </row>
    <row r="39" spans="2:15" x14ac:dyDescent="0.25">
      <c r="B39" s="3"/>
      <c r="C39" s="3"/>
      <c r="D39" s="3"/>
      <c r="E39" s="2" t="e">
        <f t="shared" si="0"/>
        <v>#DIV/0!</v>
      </c>
      <c r="F39" s="3"/>
      <c r="G39" s="3"/>
      <c r="H39">
        <f t="shared" si="17"/>
        <v>0</v>
      </c>
      <c r="L39">
        <f t="shared" si="1"/>
        <v>0</v>
      </c>
      <c r="M39">
        <f t="shared" si="2"/>
        <v>0</v>
      </c>
      <c r="O39">
        <f t="shared" si="4"/>
        <v>0</v>
      </c>
    </row>
    <row r="40" spans="2:15" x14ac:dyDescent="0.25">
      <c r="B40" s="3"/>
      <c r="C40" s="3"/>
      <c r="D40" s="3"/>
      <c r="E40" s="2" t="e">
        <f t="shared" si="0"/>
        <v>#DIV/0!</v>
      </c>
      <c r="F40" s="3"/>
      <c r="G40" s="3"/>
      <c r="H40">
        <f t="shared" si="17"/>
        <v>0</v>
      </c>
      <c r="L40">
        <f t="shared" si="1"/>
        <v>0</v>
      </c>
      <c r="M40">
        <f t="shared" si="2"/>
        <v>0</v>
      </c>
      <c r="O40">
        <f t="shared" si="4"/>
        <v>0</v>
      </c>
    </row>
    <row r="41" spans="2:15" x14ac:dyDescent="0.25">
      <c r="B41" s="3"/>
      <c r="C41" s="3"/>
      <c r="D41" s="3"/>
      <c r="E41" s="2" t="e">
        <f t="shared" si="0"/>
        <v>#DIV/0!</v>
      </c>
      <c r="F41" s="3"/>
      <c r="G41" s="3"/>
      <c r="H41">
        <f t="shared" si="17"/>
        <v>0</v>
      </c>
      <c r="L41">
        <f t="shared" si="1"/>
        <v>0</v>
      </c>
      <c r="M41">
        <f t="shared" si="2"/>
        <v>0</v>
      </c>
      <c r="O41">
        <f t="shared" si="4"/>
        <v>0</v>
      </c>
    </row>
    <row r="42" spans="2:15" x14ac:dyDescent="0.25">
      <c r="B42" s="3"/>
      <c r="C42" s="3"/>
      <c r="D42" s="3"/>
      <c r="E42" s="2" t="e">
        <f t="shared" si="0"/>
        <v>#DIV/0!</v>
      </c>
      <c r="F42" s="3"/>
      <c r="G42" s="3"/>
      <c r="H42">
        <f t="shared" si="17"/>
        <v>0</v>
      </c>
      <c r="L42">
        <f t="shared" si="1"/>
        <v>0</v>
      </c>
      <c r="M42">
        <f t="shared" si="2"/>
        <v>0</v>
      </c>
      <c r="O42">
        <f t="shared" si="4"/>
        <v>0</v>
      </c>
    </row>
    <row r="43" spans="2:15" x14ac:dyDescent="0.25">
      <c r="B43" s="3"/>
      <c r="C43" s="3"/>
      <c r="D43" s="3"/>
      <c r="E43" s="2" t="e">
        <f t="shared" si="0"/>
        <v>#DIV/0!</v>
      </c>
      <c r="F43" s="3"/>
      <c r="G43" s="3"/>
      <c r="H43">
        <f>F43-G43</f>
        <v>0</v>
      </c>
      <c r="L43">
        <f t="shared" si="1"/>
        <v>0</v>
      </c>
      <c r="M43">
        <f t="shared" si="2"/>
        <v>0</v>
      </c>
      <c r="O43">
        <f t="shared" si="4"/>
        <v>0</v>
      </c>
    </row>
    <row r="44" spans="2:15" x14ac:dyDescent="0.25">
      <c r="B44" s="3"/>
      <c r="C44" s="3"/>
      <c r="D44" s="3"/>
      <c r="E44" s="2" t="e">
        <f t="shared" si="0"/>
        <v>#DIV/0!</v>
      </c>
      <c r="F44" s="3"/>
      <c r="G44" s="3"/>
      <c r="H44">
        <f t="shared" ref="H44" si="18">F44-G44</f>
        <v>0</v>
      </c>
      <c r="L44">
        <f t="shared" si="1"/>
        <v>0</v>
      </c>
      <c r="M44">
        <f t="shared" si="2"/>
        <v>0</v>
      </c>
      <c r="O44">
        <f t="shared" si="4"/>
        <v>0</v>
      </c>
    </row>
    <row r="45" spans="2:15" x14ac:dyDescent="0.25">
      <c r="B45" s="3"/>
      <c r="C45" s="3"/>
      <c r="D45" s="3"/>
      <c r="E45" s="2" t="e">
        <f t="shared" si="0"/>
        <v>#DIV/0!</v>
      </c>
      <c r="F45" s="3"/>
      <c r="G45" s="3"/>
      <c r="H45">
        <f t="shared" si="17"/>
        <v>0</v>
      </c>
      <c r="L45">
        <f t="shared" si="1"/>
        <v>0</v>
      </c>
      <c r="M45">
        <f t="shared" si="2"/>
        <v>0</v>
      </c>
      <c r="O45">
        <f t="shared" si="4"/>
        <v>0</v>
      </c>
    </row>
    <row r="46" spans="2:15" x14ac:dyDescent="0.25">
      <c r="B46" s="3"/>
      <c r="C46" s="3"/>
      <c r="D46" s="3"/>
      <c r="E46" s="2" t="e">
        <f t="shared" si="0"/>
        <v>#DIV/0!</v>
      </c>
      <c r="F46" s="3"/>
      <c r="G46" s="3"/>
      <c r="H46">
        <f t="shared" si="17"/>
        <v>0</v>
      </c>
      <c r="L46">
        <f t="shared" si="1"/>
        <v>0</v>
      </c>
      <c r="M46">
        <f t="shared" si="2"/>
        <v>0</v>
      </c>
      <c r="O46">
        <f t="shared" si="4"/>
        <v>0</v>
      </c>
    </row>
    <row r="47" spans="2:15" x14ac:dyDescent="0.25">
      <c r="B47" s="3"/>
      <c r="C47" s="3"/>
      <c r="D47" s="3"/>
      <c r="E47" s="2" t="e">
        <f t="shared" si="0"/>
        <v>#DIV/0!</v>
      </c>
      <c r="F47" s="3"/>
      <c r="G47" s="3"/>
      <c r="H47">
        <f t="shared" si="17"/>
        <v>0</v>
      </c>
      <c r="L47">
        <f t="shared" si="1"/>
        <v>0</v>
      </c>
      <c r="M47">
        <f t="shared" si="2"/>
        <v>0</v>
      </c>
      <c r="O47">
        <f t="shared" si="4"/>
        <v>0</v>
      </c>
    </row>
    <row r="48" spans="2:15" x14ac:dyDescent="0.25">
      <c r="B48" s="3"/>
      <c r="C48" s="3"/>
      <c r="D48" s="3"/>
      <c r="E48" s="2" t="e">
        <f t="shared" si="0"/>
        <v>#DIV/0!</v>
      </c>
      <c r="F48" s="3"/>
      <c r="G48" s="3"/>
      <c r="H48">
        <f t="shared" si="17"/>
        <v>0</v>
      </c>
      <c r="L48">
        <f t="shared" si="1"/>
        <v>0</v>
      </c>
      <c r="M48">
        <f t="shared" si="2"/>
        <v>0</v>
      </c>
      <c r="O48">
        <f t="shared" si="4"/>
        <v>0</v>
      </c>
    </row>
    <row r="49" spans="2:15" x14ac:dyDescent="0.25">
      <c r="B49" s="3"/>
      <c r="C49" s="3"/>
      <c r="D49" s="3"/>
      <c r="E49" s="2" t="e">
        <f t="shared" si="0"/>
        <v>#DIV/0!</v>
      </c>
      <c r="F49" s="3"/>
      <c r="G49" s="3"/>
      <c r="H49">
        <f t="shared" si="17"/>
        <v>0</v>
      </c>
      <c r="L49">
        <f t="shared" si="1"/>
        <v>0</v>
      </c>
      <c r="M49">
        <f t="shared" si="2"/>
        <v>0</v>
      </c>
      <c r="O49">
        <f t="shared" si="4"/>
        <v>0</v>
      </c>
    </row>
    <row r="50" spans="2:15" x14ac:dyDescent="0.25">
      <c r="B50" s="3"/>
      <c r="C50" s="3"/>
      <c r="D50" s="3"/>
      <c r="E50" s="2" t="e">
        <f t="shared" si="0"/>
        <v>#DIV/0!</v>
      </c>
      <c r="F50" s="3"/>
      <c r="G50" s="3"/>
      <c r="H50">
        <f t="shared" si="17"/>
        <v>0</v>
      </c>
      <c r="L50">
        <f t="shared" si="1"/>
        <v>0</v>
      </c>
      <c r="M50">
        <f t="shared" si="2"/>
        <v>0</v>
      </c>
      <c r="O50">
        <f t="shared" si="4"/>
        <v>0</v>
      </c>
    </row>
    <row r="51" spans="2:15" x14ac:dyDescent="0.25">
      <c r="B51" s="3"/>
      <c r="C51" s="3"/>
      <c r="D51" s="3"/>
      <c r="E51" s="2" t="e">
        <f t="shared" si="0"/>
        <v>#DIV/0!</v>
      </c>
      <c r="F51" s="3"/>
      <c r="G51" s="3"/>
      <c r="H51">
        <f t="shared" si="17"/>
        <v>0</v>
      </c>
      <c r="L51">
        <f t="shared" si="1"/>
        <v>0</v>
      </c>
      <c r="M51">
        <f t="shared" si="2"/>
        <v>0</v>
      </c>
      <c r="O51">
        <f t="shared" si="4"/>
        <v>0</v>
      </c>
    </row>
    <row r="52" spans="2:15" x14ac:dyDescent="0.25">
      <c r="B52" s="3"/>
      <c r="C52" s="3"/>
      <c r="D52" s="3"/>
      <c r="E52" s="2" t="e">
        <f t="shared" si="0"/>
        <v>#DIV/0!</v>
      </c>
      <c r="F52" s="3"/>
      <c r="G52" s="3"/>
      <c r="H52">
        <f t="shared" si="17"/>
        <v>0</v>
      </c>
      <c r="L52">
        <f t="shared" si="1"/>
        <v>0</v>
      </c>
      <c r="M52">
        <f t="shared" si="2"/>
        <v>0</v>
      </c>
      <c r="O52">
        <f t="shared" si="4"/>
        <v>0</v>
      </c>
    </row>
    <row r="53" spans="2:15" x14ac:dyDescent="0.25">
      <c r="B53" s="3"/>
      <c r="C53" s="3"/>
      <c r="D53" s="3"/>
      <c r="E53" s="2" t="e">
        <f t="shared" si="0"/>
        <v>#DIV/0!</v>
      </c>
      <c r="F53" s="3"/>
      <c r="G53" s="3"/>
      <c r="H53">
        <f t="shared" si="17"/>
        <v>0</v>
      </c>
      <c r="L53">
        <f t="shared" si="1"/>
        <v>0</v>
      </c>
      <c r="M53">
        <f t="shared" si="2"/>
        <v>0</v>
      </c>
      <c r="O53">
        <f t="shared" si="4"/>
        <v>0</v>
      </c>
    </row>
    <row r="54" spans="2:15" x14ac:dyDescent="0.25">
      <c r="B54" s="3"/>
      <c r="C54" s="3"/>
      <c r="D54" s="3"/>
      <c r="E54" s="2" t="e">
        <f t="shared" si="0"/>
        <v>#DIV/0!</v>
      </c>
      <c r="F54" s="3"/>
      <c r="G54" s="3"/>
      <c r="H54">
        <f t="shared" si="17"/>
        <v>0</v>
      </c>
      <c r="L54">
        <f t="shared" si="1"/>
        <v>0</v>
      </c>
      <c r="M54">
        <f t="shared" si="2"/>
        <v>0</v>
      </c>
      <c r="O54">
        <f t="shared" si="4"/>
        <v>0</v>
      </c>
    </row>
    <row r="55" spans="2:15" x14ac:dyDescent="0.25">
      <c r="B55" s="3"/>
      <c r="C55" s="3"/>
      <c r="D55" s="3"/>
      <c r="E55" s="2" t="e">
        <f t="shared" si="0"/>
        <v>#DIV/0!</v>
      </c>
      <c r="F55" s="3"/>
      <c r="G55" s="3"/>
      <c r="H55">
        <f t="shared" si="17"/>
        <v>0</v>
      </c>
      <c r="L55">
        <f t="shared" si="1"/>
        <v>0</v>
      </c>
      <c r="M55">
        <f t="shared" si="2"/>
        <v>0</v>
      </c>
      <c r="O55">
        <f t="shared" si="4"/>
        <v>0</v>
      </c>
    </row>
    <row r="56" spans="2:15" x14ac:dyDescent="0.25">
      <c r="B56" s="3"/>
      <c r="C56" s="3"/>
      <c r="D56" s="3"/>
      <c r="E56" s="2" t="e">
        <f t="shared" si="0"/>
        <v>#DIV/0!</v>
      </c>
      <c r="F56" s="3"/>
      <c r="G56" s="3"/>
      <c r="H56">
        <f t="shared" si="17"/>
        <v>0</v>
      </c>
      <c r="L56">
        <f t="shared" si="1"/>
        <v>0</v>
      </c>
      <c r="M56">
        <f t="shared" si="2"/>
        <v>0</v>
      </c>
      <c r="O56">
        <f t="shared" si="4"/>
        <v>0</v>
      </c>
    </row>
    <row r="57" spans="2:15" x14ac:dyDescent="0.25">
      <c r="B57" s="3"/>
      <c r="C57" s="3"/>
      <c r="D57" s="3"/>
      <c r="E57" s="2" t="e">
        <f t="shared" si="0"/>
        <v>#DIV/0!</v>
      </c>
      <c r="F57" s="3"/>
      <c r="G57" s="3"/>
      <c r="H57">
        <f t="shared" si="17"/>
        <v>0</v>
      </c>
      <c r="L57">
        <f t="shared" si="1"/>
        <v>0</v>
      </c>
      <c r="M57">
        <f t="shared" si="2"/>
        <v>0</v>
      </c>
      <c r="O57">
        <f t="shared" si="4"/>
        <v>0</v>
      </c>
    </row>
    <row r="58" spans="2:15" x14ac:dyDescent="0.25">
      <c r="B58" s="3"/>
      <c r="C58" s="3"/>
      <c r="D58" s="3"/>
      <c r="E58" s="2" t="e">
        <f t="shared" si="0"/>
        <v>#DIV/0!</v>
      </c>
      <c r="F58" s="3"/>
      <c r="G58" s="3"/>
      <c r="H58">
        <f t="shared" si="17"/>
        <v>0</v>
      </c>
      <c r="L58">
        <f t="shared" si="1"/>
        <v>0</v>
      </c>
      <c r="M58">
        <f t="shared" si="2"/>
        <v>0</v>
      </c>
      <c r="O58">
        <f t="shared" si="4"/>
        <v>0</v>
      </c>
    </row>
    <row r="59" spans="2:15" x14ac:dyDescent="0.25">
      <c r="B59" s="3"/>
      <c r="C59" s="3"/>
      <c r="D59" s="3"/>
      <c r="E59" s="2" t="e">
        <f t="shared" si="0"/>
        <v>#DIV/0!</v>
      </c>
      <c r="F59" s="3"/>
      <c r="G59" s="3"/>
      <c r="H59">
        <f t="shared" si="17"/>
        <v>0</v>
      </c>
      <c r="L59">
        <f t="shared" si="1"/>
        <v>0</v>
      </c>
      <c r="M59">
        <f t="shared" si="2"/>
        <v>0</v>
      </c>
      <c r="O59">
        <f t="shared" si="4"/>
        <v>0</v>
      </c>
    </row>
    <row r="60" spans="2:15" x14ac:dyDescent="0.25">
      <c r="B60" s="3"/>
      <c r="C60" s="3"/>
      <c r="D60" s="3"/>
      <c r="E60" s="2" t="e">
        <f t="shared" si="0"/>
        <v>#DIV/0!</v>
      </c>
      <c r="F60" s="3"/>
      <c r="G60" s="3"/>
      <c r="H60">
        <f t="shared" si="17"/>
        <v>0</v>
      </c>
      <c r="L60">
        <f t="shared" si="1"/>
        <v>0</v>
      </c>
      <c r="M60">
        <f t="shared" si="2"/>
        <v>0</v>
      </c>
      <c r="O60">
        <f t="shared" si="4"/>
        <v>0</v>
      </c>
    </row>
    <row r="61" spans="2:15" x14ac:dyDescent="0.25">
      <c r="B61" s="3"/>
      <c r="C61" s="3"/>
      <c r="D61" s="3"/>
      <c r="E61" s="2" t="e">
        <f t="shared" si="0"/>
        <v>#DIV/0!</v>
      </c>
      <c r="F61" s="3"/>
      <c r="G61" s="3"/>
      <c r="H61">
        <f t="shared" si="17"/>
        <v>0</v>
      </c>
      <c r="L61">
        <f t="shared" si="1"/>
        <v>0</v>
      </c>
      <c r="M61">
        <f t="shared" si="2"/>
        <v>0</v>
      </c>
      <c r="O61">
        <f t="shared" si="4"/>
        <v>0</v>
      </c>
    </row>
    <row r="62" spans="2:15" x14ac:dyDescent="0.25">
      <c r="B62" s="3"/>
      <c r="C62" s="3"/>
      <c r="D62" s="3"/>
      <c r="E62" s="2" t="e">
        <f t="shared" si="0"/>
        <v>#DIV/0!</v>
      </c>
      <c r="F62" s="3"/>
      <c r="G62" s="3"/>
      <c r="H62">
        <f t="shared" si="17"/>
        <v>0</v>
      </c>
      <c r="L62">
        <f t="shared" si="1"/>
        <v>0</v>
      </c>
      <c r="M62">
        <f t="shared" si="2"/>
        <v>0</v>
      </c>
      <c r="O62">
        <f t="shared" si="4"/>
        <v>0</v>
      </c>
    </row>
    <row r="63" spans="2:15" x14ac:dyDescent="0.25">
      <c r="B63" s="3"/>
      <c r="C63" s="3"/>
      <c r="D63" s="3"/>
      <c r="E63" s="2" t="e">
        <f t="shared" si="0"/>
        <v>#DIV/0!</v>
      </c>
      <c r="F63" s="3"/>
      <c r="G63" s="3"/>
      <c r="H63">
        <f t="shared" si="17"/>
        <v>0</v>
      </c>
      <c r="L63">
        <f t="shared" si="1"/>
        <v>0</v>
      </c>
      <c r="M63">
        <f t="shared" si="2"/>
        <v>0</v>
      </c>
      <c r="O63">
        <f t="shared" si="4"/>
        <v>0</v>
      </c>
    </row>
    <row r="64" spans="2:15" x14ac:dyDescent="0.25">
      <c r="B64" s="3"/>
      <c r="C64" s="3"/>
      <c r="D64" s="3"/>
      <c r="E64" s="2" t="e">
        <f t="shared" si="0"/>
        <v>#DIV/0!</v>
      </c>
      <c r="F64" s="3"/>
      <c r="G64" s="3"/>
      <c r="H64">
        <f t="shared" si="17"/>
        <v>0</v>
      </c>
      <c r="L64">
        <f t="shared" si="1"/>
        <v>0</v>
      </c>
      <c r="M64">
        <f t="shared" si="2"/>
        <v>0</v>
      </c>
      <c r="O64">
        <f t="shared" si="4"/>
        <v>0</v>
      </c>
    </row>
    <row r="65" spans="2:15" x14ac:dyDescent="0.25">
      <c r="B65" s="3"/>
      <c r="C65" s="3"/>
      <c r="D65" s="3"/>
      <c r="E65" s="2" t="e">
        <f t="shared" si="0"/>
        <v>#DIV/0!</v>
      </c>
      <c r="F65" s="3"/>
      <c r="G65" s="3"/>
      <c r="H65">
        <f t="shared" si="17"/>
        <v>0</v>
      </c>
      <c r="L65">
        <f t="shared" si="1"/>
        <v>0</v>
      </c>
      <c r="M65">
        <f t="shared" si="2"/>
        <v>0</v>
      </c>
      <c r="O65">
        <f t="shared" si="4"/>
        <v>0</v>
      </c>
    </row>
    <row r="66" spans="2:15" x14ac:dyDescent="0.25">
      <c r="B66" s="3"/>
      <c r="C66" s="3"/>
      <c r="D66" s="3"/>
      <c r="E66" s="2" t="e">
        <f t="shared" si="0"/>
        <v>#DIV/0!</v>
      </c>
      <c r="F66" s="3"/>
      <c r="G66" s="3"/>
      <c r="H66">
        <f t="shared" si="17"/>
        <v>0</v>
      </c>
      <c r="L66">
        <f t="shared" si="1"/>
        <v>0</v>
      </c>
      <c r="M66">
        <f t="shared" si="2"/>
        <v>0</v>
      </c>
      <c r="O66">
        <f t="shared" si="4"/>
        <v>0</v>
      </c>
    </row>
    <row r="67" spans="2:15" x14ac:dyDescent="0.25">
      <c r="B67" s="3"/>
      <c r="C67" s="3"/>
      <c r="D67" s="3"/>
      <c r="E67" s="2" t="e">
        <f t="shared" si="0"/>
        <v>#DIV/0!</v>
      </c>
      <c r="F67" s="3"/>
      <c r="G67" s="3"/>
      <c r="H67">
        <f t="shared" si="17"/>
        <v>0</v>
      </c>
      <c r="L67">
        <f t="shared" si="1"/>
        <v>0</v>
      </c>
      <c r="M67">
        <f t="shared" si="2"/>
        <v>0</v>
      </c>
      <c r="O67">
        <f t="shared" si="4"/>
        <v>0</v>
      </c>
    </row>
    <row r="68" spans="2:15" x14ac:dyDescent="0.25">
      <c r="B68" s="3"/>
      <c r="C68" s="3"/>
      <c r="D68" s="3"/>
      <c r="E68" s="2" t="e">
        <f t="shared" si="0"/>
        <v>#DIV/0!</v>
      </c>
      <c r="F68" s="3"/>
      <c r="G68" s="3"/>
      <c r="H68">
        <f t="shared" si="17"/>
        <v>0</v>
      </c>
      <c r="L68">
        <f t="shared" si="1"/>
        <v>0</v>
      </c>
      <c r="M68">
        <f t="shared" si="2"/>
        <v>0</v>
      </c>
      <c r="O68">
        <f t="shared" si="4"/>
        <v>0</v>
      </c>
    </row>
    <row r="69" spans="2:15" x14ac:dyDescent="0.25">
      <c r="B69" s="3"/>
      <c r="C69" s="3"/>
      <c r="D69" s="3"/>
      <c r="E69" s="2" t="e">
        <f t="shared" ref="E69:E145" si="19">(B69)/(B69+C69+D69)</f>
        <v>#DIV/0!</v>
      </c>
      <c r="F69" s="3"/>
      <c r="G69" s="3"/>
      <c r="H69">
        <f t="shared" si="17"/>
        <v>0</v>
      </c>
      <c r="L69">
        <f t="shared" ref="L69:L74" si="20">B69*10</f>
        <v>0</v>
      </c>
      <c r="M69">
        <f t="shared" ref="M69:M124" si="21">D69*5</f>
        <v>0</v>
      </c>
      <c r="O69">
        <f t="shared" ref="O69:O77" si="22">SUM(I69:N69)</f>
        <v>0</v>
      </c>
    </row>
    <row r="70" spans="2:15" x14ac:dyDescent="0.25">
      <c r="B70" s="3"/>
      <c r="C70" s="3"/>
      <c r="D70" s="3"/>
      <c r="E70" s="2" t="e">
        <f t="shared" si="19"/>
        <v>#DIV/0!</v>
      </c>
      <c r="F70" s="3"/>
      <c r="G70" s="3"/>
      <c r="H70">
        <f t="shared" si="17"/>
        <v>0</v>
      </c>
      <c r="L70">
        <f t="shared" si="20"/>
        <v>0</v>
      </c>
      <c r="M70">
        <f t="shared" si="21"/>
        <v>0</v>
      </c>
      <c r="O70">
        <f t="shared" si="22"/>
        <v>0</v>
      </c>
    </row>
    <row r="71" spans="2:15" x14ac:dyDescent="0.25">
      <c r="B71" s="3"/>
      <c r="C71" s="3"/>
      <c r="D71" s="3"/>
      <c r="E71" s="2" t="e">
        <f t="shared" si="19"/>
        <v>#DIV/0!</v>
      </c>
      <c r="F71" s="3"/>
      <c r="G71" s="3"/>
      <c r="H71">
        <f t="shared" si="17"/>
        <v>0</v>
      </c>
      <c r="L71">
        <f t="shared" si="20"/>
        <v>0</v>
      </c>
      <c r="M71">
        <f t="shared" si="21"/>
        <v>0</v>
      </c>
      <c r="O71">
        <f t="shared" si="22"/>
        <v>0</v>
      </c>
    </row>
    <row r="72" spans="2:15" ht="15.75" customHeight="1" x14ac:dyDescent="0.25">
      <c r="B72" s="3"/>
      <c r="C72" s="3"/>
      <c r="D72" s="3"/>
      <c r="E72" s="2" t="e">
        <f t="shared" si="19"/>
        <v>#DIV/0!</v>
      </c>
      <c r="F72" s="3"/>
      <c r="G72" s="3"/>
      <c r="H72">
        <f>F72-G72</f>
        <v>0</v>
      </c>
      <c r="L72">
        <f t="shared" si="20"/>
        <v>0</v>
      </c>
      <c r="M72">
        <f t="shared" si="21"/>
        <v>0</v>
      </c>
      <c r="O72">
        <f t="shared" si="22"/>
        <v>0</v>
      </c>
    </row>
    <row r="73" spans="2:15" ht="15" customHeight="1" x14ac:dyDescent="0.25">
      <c r="B73" s="3"/>
      <c r="C73" s="3"/>
      <c r="D73" s="3"/>
      <c r="E73" s="2" t="e">
        <f t="shared" si="19"/>
        <v>#DIV/0!</v>
      </c>
      <c r="F73" s="3"/>
      <c r="G73" s="3"/>
      <c r="H73">
        <f t="shared" ref="H73:H136" si="23">F73-G73</f>
        <v>0</v>
      </c>
      <c r="L73">
        <f t="shared" si="20"/>
        <v>0</v>
      </c>
      <c r="M73">
        <f t="shared" si="21"/>
        <v>0</v>
      </c>
      <c r="O73">
        <f t="shared" si="22"/>
        <v>0</v>
      </c>
    </row>
    <row r="74" spans="2:15" x14ac:dyDescent="0.25">
      <c r="B74" s="3"/>
      <c r="C74" s="3"/>
      <c r="D74" s="3"/>
      <c r="E74" s="2" t="e">
        <f t="shared" si="19"/>
        <v>#DIV/0!</v>
      </c>
      <c r="F74" s="3"/>
      <c r="G74" s="3"/>
      <c r="H74">
        <f t="shared" si="23"/>
        <v>0</v>
      </c>
      <c r="L74">
        <f t="shared" si="20"/>
        <v>0</v>
      </c>
      <c r="M74">
        <f t="shared" si="21"/>
        <v>0</v>
      </c>
      <c r="O74">
        <f t="shared" si="22"/>
        <v>0</v>
      </c>
    </row>
    <row r="75" spans="2:15" x14ac:dyDescent="0.25">
      <c r="B75" s="3"/>
      <c r="C75" s="3"/>
      <c r="D75" s="3"/>
      <c r="E75" s="2" t="e">
        <f t="shared" si="19"/>
        <v>#DIV/0!</v>
      </c>
      <c r="H75">
        <f t="shared" si="23"/>
        <v>0</v>
      </c>
      <c r="L75">
        <v>0</v>
      </c>
      <c r="M75">
        <f t="shared" si="21"/>
        <v>0</v>
      </c>
      <c r="O75">
        <f t="shared" si="22"/>
        <v>0</v>
      </c>
    </row>
    <row r="76" spans="2:15" ht="14.25" customHeight="1" x14ac:dyDescent="0.25">
      <c r="B76" s="3"/>
      <c r="C76" s="3"/>
      <c r="D76" s="3"/>
      <c r="E76" s="2" t="e">
        <f t="shared" si="19"/>
        <v>#DIV/0!</v>
      </c>
      <c r="H76">
        <f t="shared" si="23"/>
        <v>0</v>
      </c>
      <c r="L76">
        <v>0</v>
      </c>
      <c r="M76">
        <f t="shared" si="21"/>
        <v>0</v>
      </c>
      <c r="O76">
        <f t="shared" si="22"/>
        <v>0</v>
      </c>
    </row>
    <row r="77" spans="2:15" x14ac:dyDescent="0.25">
      <c r="B77" s="3"/>
      <c r="C77" s="3"/>
      <c r="D77" s="3"/>
      <c r="E77" s="2" t="e">
        <f t="shared" si="19"/>
        <v>#DIV/0!</v>
      </c>
      <c r="H77">
        <f t="shared" si="23"/>
        <v>0</v>
      </c>
      <c r="L77">
        <f t="shared" ref="L77:L84" si="24">B77*10</f>
        <v>0</v>
      </c>
      <c r="M77">
        <f t="shared" si="21"/>
        <v>0</v>
      </c>
      <c r="O77">
        <f t="shared" si="22"/>
        <v>0</v>
      </c>
    </row>
    <row r="78" spans="2:15" x14ac:dyDescent="0.25">
      <c r="B78" s="3"/>
      <c r="C78" s="3"/>
      <c r="D78" s="3"/>
      <c r="E78" s="2" t="e">
        <f t="shared" si="19"/>
        <v>#DIV/0!</v>
      </c>
      <c r="H78">
        <f t="shared" si="23"/>
        <v>0</v>
      </c>
      <c r="L78">
        <f t="shared" si="24"/>
        <v>0</v>
      </c>
      <c r="M78">
        <f t="shared" si="21"/>
        <v>0</v>
      </c>
      <c r="O78">
        <f>SUM(I78:N78)</f>
        <v>0</v>
      </c>
    </row>
    <row r="79" spans="2:15" x14ac:dyDescent="0.25">
      <c r="B79" s="3"/>
      <c r="C79" s="3"/>
      <c r="D79" s="3"/>
      <c r="E79" s="2" t="e">
        <f t="shared" si="19"/>
        <v>#DIV/0!</v>
      </c>
      <c r="H79">
        <f t="shared" si="23"/>
        <v>0</v>
      </c>
      <c r="L79">
        <f t="shared" si="24"/>
        <v>0</v>
      </c>
      <c r="M79">
        <f t="shared" si="21"/>
        <v>0</v>
      </c>
      <c r="O79">
        <f t="shared" ref="O79:O142" si="25">SUM(I79:N79)</f>
        <v>0</v>
      </c>
    </row>
    <row r="80" spans="2:15" x14ac:dyDescent="0.25">
      <c r="B80" s="3"/>
      <c r="C80" s="3"/>
      <c r="D80" s="3"/>
      <c r="E80" s="2" t="e">
        <f t="shared" si="19"/>
        <v>#DIV/0!</v>
      </c>
      <c r="L80">
        <f t="shared" si="24"/>
        <v>0</v>
      </c>
      <c r="M80">
        <f t="shared" si="21"/>
        <v>0</v>
      </c>
      <c r="O80">
        <f t="shared" si="25"/>
        <v>0</v>
      </c>
    </row>
    <row r="81" spans="2:15" x14ac:dyDescent="0.25">
      <c r="B81" s="3"/>
      <c r="C81" s="3"/>
      <c r="D81" s="3"/>
      <c r="E81" s="2" t="e">
        <f t="shared" si="19"/>
        <v>#DIV/0!</v>
      </c>
      <c r="H81">
        <f t="shared" ref="H81:H86" si="26">F81-G81</f>
        <v>0</v>
      </c>
      <c r="L81">
        <f t="shared" si="24"/>
        <v>0</v>
      </c>
      <c r="M81">
        <f t="shared" si="21"/>
        <v>0</v>
      </c>
      <c r="O81">
        <f t="shared" si="25"/>
        <v>0</v>
      </c>
    </row>
    <row r="82" spans="2:15" x14ac:dyDescent="0.25">
      <c r="B82" s="3"/>
      <c r="C82" s="3"/>
      <c r="D82" s="3"/>
      <c r="E82" s="2" t="e">
        <f t="shared" si="19"/>
        <v>#DIV/0!</v>
      </c>
      <c r="H82">
        <f t="shared" si="26"/>
        <v>0</v>
      </c>
      <c r="L82">
        <f t="shared" si="24"/>
        <v>0</v>
      </c>
      <c r="M82">
        <f t="shared" si="21"/>
        <v>0</v>
      </c>
      <c r="O82">
        <f t="shared" si="25"/>
        <v>0</v>
      </c>
    </row>
    <row r="83" spans="2:15" x14ac:dyDescent="0.25">
      <c r="B83" s="3"/>
      <c r="C83" s="3"/>
      <c r="D83" s="3"/>
      <c r="E83" s="2" t="e">
        <f t="shared" si="19"/>
        <v>#DIV/0!</v>
      </c>
      <c r="H83">
        <f t="shared" si="26"/>
        <v>0</v>
      </c>
      <c r="L83">
        <f t="shared" si="24"/>
        <v>0</v>
      </c>
      <c r="M83">
        <f t="shared" si="21"/>
        <v>0</v>
      </c>
      <c r="O83">
        <f t="shared" si="25"/>
        <v>0</v>
      </c>
    </row>
    <row r="84" spans="2:15" x14ac:dyDescent="0.25">
      <c r="B84" s="3"/>
      <c r="C84" s="3"/>
      <c r="D84" s="3"/>
      <c r="E84" s="2" t="e">
        <f t="shared" si="19"/>
        <v>#DIV/0!</v>
      </c>
      <c r="H84">
        <f t="shared" si="26"/>
        <v>0</v>
      </c>
      <c r="L84">
        <f t="shared" si="24"/>
        <v>0</v>
      </c>
      <c r="M84">
        <f t="shared" si="21"/>
        <v>0</v>
      </c>
      <c r="O84">
        <f t="shared" si="25"/>
        <v>0</v>
      </c>
    </row>
    <row r="85" spans="2:15" ht="14.25" customHeight="1" x14ac:dyDescent="0.25">
      <c r="B85" s="3"/>
      <c r="C85" s="3"/>
      <c r="D85" s="3"/>
      <c r="E85" s="2" t="e">
        <f t="shared" si="19"/>
        <v>#DIV/0!</v>
      </c>
      <c r="H85">
        <f t="shared" si="26"/>
        <v>0</v>
      </c>
      <c r="L85">
        <v>0</v>
      </c>
      <c r="M85">
        <f t="shared" si="21"/>
        <v>0</v>
      </c>
      <c r="O85">
        <f t="shared" si="25"/>
        <v>0</v>
      </c>
    </row>
    <row r="86" spans="2:15" x14ac:dyDescent="0.25">
      <c r="B86" s="3"/>
      <c r="C86" s="3"/>
      <c r="D86" s="3"/>
      <c r="E86" s="2" t="e">
        <f t="shared" si="19"/>
        <v>#DIV/0!</v>
      </c>
      <c r="H86">
        <f t="shared" si="26"/>
        <v>0</v>
      </c>
      <c r="L86">
        <f t="shared" ref="L86:L149" si="27">B86*10</f>
        <v>0</v>
      </c>
      <c r="M86">
        <f t="shared" si="21"/>
        <v>0</v>
      </c>
      <c r="O86">
        <f t="shared" si="25"/>
        <v>0</v>
      </c>
    </row>
    <row r="87" spans="2:15" x14ac:dyDescent="0.25">
      <c r="B87" s="3"/>
      <c r="C87" s="3"/>
      <c r="D87" s="3"/>
      <c r="E87" s="2" t="e">
        <f t="shared" si="19"/>
        <v>#DIV/0!</v>
      </c>
      <c r="H87">
        <f t="shared" si="23"/>
        <v>0</v>
      </c>
      <c r="L87">
        <f t="shared" si="27"/>
        <v>0</v>
      </c>
      <c r="M87">
        <f t="shared" si="21"/>
        <v>0</v>
      </c>
      <c r="O87">
        <f t="shared" si="25"/>
        <v>0</v>
      </c>
    </row>
    <row r="88" spans="2:15" x14ac:dyDescent="0.25">
      <c r="B88" s="3"/>
      <c r="C88" s="3"/>
      <c r="D88" s="3"/>
      <c r="E88" s="2" t="e">
        <f t="shared" si="19"/>
        <v>#DIV/0!</v>
      </c>
      <c r="H88">
        <f t="shared" si="23"/>
        <v>0</v>
      </c>
      <c r="L88">
        <f t="shared" si="27"/>
        <v>0</v>
      </c>
      <c r="M88">
        <f t="shared" si="21"/>
        <v>0</v>
      </c>
      <c r="O88">
        <f t="shared" si="25"/>
        <v>0</v>
      </c>
    </row>
    <row r="89" spans="2:15" x14ac:dyDescent="0.25">
      <c r="B89" s="3"/>
      <c r="C89" s="3"/>
      <c r="D89" s="3"/>
      <c r="E89" s="2" t="e">
        <f t="shared" si="19"/>
        <v>#DIV/0!</v>
      </c>
      <c r="H89">
        <f t="shared" si="23"/>
        <v>0</v>
      </c>
      <c r="L89">
        <f t="shared" si="27"/>
        <v>0</v>
      </c>
      <c r="M89">
        <f t="shared" si="21"/>
        <v>0</v>
      </c>
      <c r="O89">
        <f t="shared" si="25"/>
        <v>0</v>
      </c>
    </row>
    <row r="90" spans="2:15" ht="14.25" customHeight="1" x14ac:dyDescent="0.25">
      <c r="B90" s="3"/>
      <c r="C90" s="3"/>
      <c r="D90" s="3"/>
      <c r="E90" s="2" t="e">
        <f t="shared" si="19"/>
        <v>#DIV/0!</v>
      </c>
      <c r="H90">
        <f t="shared" si="23"/>
        <v>0</v>
      </c>
      <c r="L90">
        <v>0</v>
      </c>
      <c r="M90">
        <f t="shared" si="21"/>
        <v>0</v>
      </c>
      <c r="O90">
        <f t="shared" si="25"/>
        <v>0</v>
      </c>
    </row>
    <row r="91" spans="2:15" ht="14.25" customHeight="1" x14ac:dyDescent="0.25">
      <c r="B91" s="3"/>
      <c r="C91" s="3"/>
      <c r="D91" s="3"/>
      <c r="E91" s="2" t="e">
        <f t="shared" si="19"/>
        <v>#DIV/0!</v>
      </c>
      <c r="H91">
        <f t="shared" si="23"/>
        <v>0</v>
      </c>
      <c r="L91">
        <v>0</v>
      </c>
      <c r="M91">
        <f t="shared" si="21"/>
        <v>0</v>
      </c>
      <c r="O91">
        <f t="shared" si="25"/>
        <v>0</v>
      </c>
    </row>
    <row r="92" spans="2:15" x14ac:dyDescent="0.25">
      <c r="B92" s="3"/>
      <c r="C92" s="3"/>
      <c r="D92" s="3"/>
      <c r="E92" s="2" t="e">
        <f t="shared" si="19"/>
        <v>#DIV/0!</v>
      </c>
      <c r="H92">
        <f t="shared" si="23"/>
        <v>0</v>
      </c>
      <c r="L92">
        <f t="shared" ref="L92" si="28">B92*10</f>
        <v>0</v>
      </c>
      <c r="M92">
        <f t="shared" si="21"/>
        <v>0</v>
      </c>
      <c r="O92">
        <f t="shared" si="25"/>
        <v>0</v>
      </c>
    </row>
    <row r="93" spans="2:15" x14ac:dyDescent="0.25">
      <c r="B93" s="3"/>
      <c r="C93" s="3"/>
      <c r="D93" s="3"/>
      <c r="E93" s="2" t="e">
        <f t="shared" si="19"/>
        <v>#DIV/0!</v>
      </c>
      <c r="H93">
        <f t="shared" si="23"/>
        <v>0</v>
      </c>
      <c r="L93">
        <f t="shared" si="27"/>
        <v>0</v>
      </c>
      <c r="M93">
        <f t="shared" si="21"/>
        <v>0</v>
      </c>
      <c r="O93">
        <f t="shared" si="25"/>
        <v>0</v>
      </c>
    </row>
    <row r="94" spans="2:15" x14ac:dyDescent="0.25">
      <c r="B94" s="3"/>
      <c r="C94" s="3"/>
      <c r="D94" s="3"/>
      <c r="E94" s="2" t="e">
        <f t="shared" si="19"/>
        <v>#DIV/0!</v>
      </c>
      <c r="H94">
        <f t="shared" si="23"/>
        <v>0</v>
      </c>
      <c r="L94">
        <f t="shared" si="27"/>
        <v>0</v>
      </c>
      <c r="M94">
        <f t="shared" si="21"/>
        <v>0</v>
      </c>
      <c r="O94">
        <f t="shared" si="25"/>
        <v>0</v>
      </c>
    </row>
    <row r="95" spans="2:15" x14ac:dyDescent="0.25">
      <c r="B95" s="3"/>
      <c r="C95" s="3"/>
      <c r="D95" s="3"/>
      <c r="E95" s="2" t="e">
        <f t="shared" si="19"/>
        <v>#DIV/0!</v>
      </c>
      <c r="H95">
        <f t="shared" si="23"/>
        <v>0</v>
      </c>
      <c r="L95">
        <f t="shared" si="27"/>
        <v>0</v>
      </c>
      <c r="M95">
        <f t="shared" si="21"/>
        <v>0</v>
      </c>
      <c r="O95">
        <f t="shared" si="25"/>
        <v>0</v>
      </c>
    </row>
    <row r="96" spans="2:15" x14ac:dyDescent="0.25">
      <c r="B96" s="3"/>
      <c r="C96" s="3"/>
      <c r="D96" s="3"/>
      <c r="E96" s="2" t="e">
        <f t="shared" si="19"/>
        <v>#DIV/0!</v>
      </c>
      <c r="H96">
        <f t="shared" si="23"/>
        <v>0</v>
      </c>
      <c r="L96">
        <f t="shared" si="27"/>
        <v>0</v>
      </c>
      <c r="M96">
        <f t="shared" si="21"/>
        <v>0</v>
      </c>
      <c r="O96">
        <f t="shared" si="25"/>
        <v>0</v>
      </c>
    </row>
    <row r="97" spans="2:15" x14ac:dyDescent="0.25">
      <c r="B97" s="3"/>
      <c r="C97" s="3"/>
      <c r="D97" s="3"/>
      <c r="E97" s="2" t="e">
        <f t="shared" si="19"/>
        <v>#DIV/0!</v>
      </c>
      <c r="H97">
        <f t="shared" si="23"/>
        <v>0</v>
      </c>
      <c r="L97">
        <f t="shared" si="27"/>
        <v>0</v>
      </c>
      <c r="M97">
        <f t="shared" si="21"/>
        <v>0</v>
      </c>
      <c r="O97">
        <f t="shared" si="25"/>
        <v>0</v>
      </c>
    </row>
    <row r="98" spans="2:15" x14ac:dyDescent="0.25">
      <c r="B98" s="3"/>
      <c r="C98" s="3"/>
      <c r="D98" s="3"/>
      <c r="E98" s="2" t="e">
        <f t="shared" si="19"/>
        <v>#DIV/0!</v>
      </c>
      <c r="H98">
        <f t="shared" si="23"/>
        <v>0</v>
      </c>
      <c r="L98">
        <f t="shared" si="27"/>
        <v>0</v>
      </c>
      <c r="M98">
        <f t="shared" si="21"/>
        <v>0</v>
      </c>
      <c r="O98">
        <f t="shared" si="25"/>
        <v>0</v>
      </c>
    </row>
    <row r="99" spans="2:15" x14ac:dyDescent="0.25">
      <c r="B99" s="3"/>
      <c r="C99" s="3"/>
      <c r="D99" s="3"/>
      <c r="E99" s="2" t="e">
        <f t="shared" si="19"/>
        <v>#DIV/0!</v>
      </c>
      <c r="H99">
        <f t="shared" si="23"/>
        <v>0</v>
      </c>
      <c r="L99">
        <f t="shared" si="27"/>
        <v>0</v>
      </c>
      <c r="M99">
        <f t="shared" si="21"/>
        <v>0</v>
      </c>
      <c r="O99">
        <f t="shared" si="25"/>
        <v>0</v>
      </c>
    </row>
    <row r="100" spans="2:15" x14ac:dyDescent="0.25">
      <c r="B100" s="3"/>
      <c r="C100" s="3"/>
      <c r="D100" s="3"/>
      <c r="E100" s="2" t="e">
        <f t="shared" si="19"/>
        <v>#DIV/0!</v>
      </c>
      <c r="H100">
        <f t="shared" si="23"/>
        <v>0</v>
      </c>
      <c r="L100">
        <f t="shared" si="27"/>
        <v>0</v>
      </c>
      <c r="M100">
        <f t="shared" si="21"/>
        <v>0</v>
      </c>
      <c r="O100">
        <f t="shared" si="25"/>
        <v>0</v>
      </c>
    </row>
    <row r="101" spans="2:15" ht="14.25" customHeight="1" x14ac:dyDescent="0.25">
      <c r="B101" s="3"/>
      <c r="C101" s="3"/>
      <c r="D101" s="3"/>
      <c r="E101" s="2" t="e">
        <f t="shared" si="19"/>
        <v>#DIV/0!</v>
      </c>
      <c r="H101">
        <f t="shared" si="23"/>
        <v>0</v>
      </c>
      <c r="L101">
        <v>0</v>
      </c>
      <c r="M101">
        <f t="shared" si="21"/>
        <v>0</v>
      </c>
      <c r="O101">
        <f t="shared" si="25"/>
        <v>0</v>
      </c>
    </row>
    <row r="102" spans="2:15" ht="14.25" customHeight="1" x14ac:dyDescent="0.25">
      <c r="B102" s="3"/>
      <c r="C102" s="3"/>
      <c r="D102" s="3"/>
      <c r="E102" s="2" t="e">
        <f t="shared" si="19"/>
        <v>#DIV/0!</v>
      </c>
      <c r="H102">
        <f t="shared" si="23"/>
        <v>0</v>
      </c>
      <c r="L102">
        <v>0</v>
      </c>
      <c r="M102">
        <f t="shared" si="21"/>
        <v>0</v>
      </c>
      <c r="O102">
        <f t="shared" si="25"/>
        <v>0</v>
      </c>
    </row>
    <row r="103" spans="2:15" x14ac:dyDescent="0.25">
      <c r="B103" s="3"/>
      <c r="C103" s="3"/>
      <c r="D103" s="3"/>
      <c r="E103" s="2" t="e">
        <f t="shared" si="19"/>
        <v>#DIV/0!</v>
      </c>
      <c r="H103">
        <f t="shared" si="23"/>
        <v>0</v>
      </c>
      <c r="L103">
        <f t="shared" si="27"/>
        <v>0</v>
      </c>
      <c r="M103">
        <f t="shared" si="21"/>
        <v>0</v>
      </c>
      <c r="O103">
        <f t="shared" si="25"/>
        <v>0</v>
      </c>
    </row>
    <row r="104" spans="2:15" ht="14.25" customHeight="1" x14ac:dyDescent="0.25">
      <c r="B104" s="3"/>
      <c r="C104" s="3"/>
      <c r="D104" s="3"/>
      <c r="E104" s="2" t="e">
        <f t="shared" si="19"/>
        <v>#DIV/0!</v>
      </c>
      <c r="H104">
        <f t="shared" si="23"/>
        <v>0</v>
      </c>
      <c r="L104">
        <v>0</v>
      </c>
      <c r="M104">
        <f t="shared" si="21"/>
        <v>0</v>
      </c>
      <c r="O104">
        <f t="shared" si="25"/>
        <v>0</v>
      </c>
    </row>
    <row r="105" spans="2:15" x14ac:dyDescent="0.25">
      <c r="B105" s="3"/>
      <c r="C105" s="3"/>
      <c r="D105" s="3"/>
      <c r="E105" s="2" t="e">
        <f t="shared" si="19"/>
        <v>#DIV/0!</v>
      </c>
      <c r="H105">
        <f t="shared" si="23"/>
        <v>0</v>
      </c>
      <c r="L105">
        <f t="shared" ref="L105:L107" si="29">B105*10</f>
        <v>0</v>
      </c>
      <c r="M105">
        <f t="shared" si="21"/>
        <v>0</v>
      </c>
      <c r="O105">
        <f t="shared" si="25"/>
        <v>0</v>
      </c>
    </row>
    <row r="106" spans="2:15" x14ac:dyDescent="0.25">
      <c r="B106" s="3"/>
      <c r="C106" s="3"/>
      <c r="D106" s="3"/>
      <c r="E106" s="2" t="e">
        <f t="shared" si="19"/>
        <v>#DIV/0!</v>
      </c>
      <c r="H106">
        <f t="shared" si="23"/>
        <v>0</v>
      </c>
      <c r="L106">
        <f t="shared" si="29"/>
        <v>0</v>
      </c>
      <c r="M106">
        <f t="shared" si="21"/>
        <v>0</v>
      </c>
      <c r="O106">
        <f t="shared" si="25"/>
        <v>0</v>
      </c>
    </row>
    <row r="107" spans="2:15" ht="16.5" customHeight="1" x14ac:dyDescent="0.25">
      <c r="B107" s="3"/>
      <c r="C107" s="3"/>
      <c r="D107" s="3"/>
      <c r="E107" s="2" t="e">
        <f t="shared" si="19"/>
        <v>#DIV/0!</v>
      </c>
      <c r="H107">
        <f t="shared" si="23"/>
        <v>0</v>
      </c>
      <c r="L107">
        <f t="shared" si="29"/>
        <v>0</v>
      </c>
      <c r="M107">
        <f t="shared" si="21"/>
        <v>0</v>
      </c>
      <c r="O107">
        <f t="shared" si="25"/>
        <v>0</v>
      </c>
    </row>
    <row r="108" spans="2:15" ht="14.25" customHeight="1" x14ac:dyDescent="0.25">
      <c r="B108" s="3"/>
      <c r="C108" s="3"/>
      <c r="D108" s="3"/>
      <c r="E108" s="2" t="e">
        <f t="shared" si="19"/>
        <v>#DIV/0!</v>
      </c>
      <c r="H108">
        <f t="shared" si="23"/>
        <v>0</v>
      </c>
      <c r="L108">
        <v>0</v>
      </c>
      <c r="M108">
        <f t="shared" si="21"/>
        <v>0</v>
      </c>
      <c r="O108">
        <f t="shared" si="25"/>
        <v>0</v>
      </c>
    </row>
    <row r="109" spans="2:15" x14ac:dyDescent="0.25">
      <c r="B109" s="3"/>
      <c r="C109" s="3"/>
      <c r="D109" s="3"/>
      <c r="E109" s="2" t="e">
        <f t="shared" si="19"/>
        <v>#DIV/0!</v>
      </c>
      <c r="H109">
        <f t="shared" si="23"/>
        <v>0</v>
      </c>
      <c r="L109">
        <f t="shared" ref="L109" si="30">B109*10</f>
        <v>0</v>
      </c>
      <c r="M109">
        <f t="shared" si="21"/>
        <v>0</v>
      </c>
      <c r="O109">
        <f t="shared" si="25"/>
        <v>0</v>
      </c>
    </row>
    <row r="110" spans="2:15" x14ac:dyDescent="0.25">
      <c r="B110" s="3"/>
      <c r="C110" s="3"/>
      <c r="D110" s="3"/>
      <c r="E110" s="2" t="e">
        <f t="shared" si="19"/>
        <v>#DIV/0!</v>
      </c>
      <c r="H110">
        <f t="shared" si="23"/>
        <v>0</v>
      </c>
      <c r="L110">
        <f t="shared" si="27"/>
        <v>0</v>
      </c>
      <c r="M110">
        <f t="shared" si="21"/>
        <v>0</v>
      </c>
      <c r="O110">
        <f t="shared" si="25"/>
        <v>0</v>
      </c>
    </row>
    <row r="111" spans="2:15" x14ac:dyDescent="0.25">
      <c r="B111" s="3"/>
      <c r="C111" s="3"/>
      <c r="D111" s="3"/>
      <c r="E111" s="2" t="e">
        <f t="shared" si="19"/>
        <v>#DIV/0!</v>
      </c>
      <c r="H111">
        <f t="shared" si="23"/>
        <v>0</v>
      </c>
      <c r="L111">
        <f t="shared" si="27"/>
        <v>0</v>
      </c>
      <c r="M111">
        <f t="shared" si="21"/>
        <v>0</v>
      </c>
      <c r="O111">
        <f t="shared" si="25"/>
        <v>0</v>
      </c>
    </row>
    <row r="112" spans="2:15" ht="14.25" customHeight="1" x14ac:dyDescent="0.25">
      <c r="B112" s="3"/>
      <c r="C112" s="3"/>
      <c r="D112" s="3"/>
      <c r="E112" s="2" t="e">
        <f t="shared" si="19"/>
        <v>#DIV/0!</v>
      </c>
      <c r="H112">
        <f t="shared" si="23"/>
        <v>0</v>
      </c>
      <c r="L112">
        <v>0</v>
      </c>
      <c r="M112">
        <f t="shared" si="21"/>
        <v>0</v>
      </c>
      <c r="O112">
        <f t="shared" si="25"/>
        <v>0</v>
      </c>
    </row>
    <row r="113" spans="2:15" x14ac:dyDescent="0.25">
      <c r="B113" s="3"/>
      <c r="C113" s="3"/>
      <c r="D113" s="3"/>
      <c r="E113" s="2" t="e">
        <f t="shared" si="19"/>
        <v>#DIV/0!</v>
      </c>
      <c r="H113">
        <f t="shared" si="23"/>
        <v>0</v>
      </c>
      <c r="L113">
        <f t="shared" si="27"/>
        <v>0</v>
      </c>
      <c r="M113">
        <f t="shared" si="21"/>
        <v>0</v>
      </c>
      <c r="O113">
        <f t="shared" si="25"/>
        <v>0</v>
      </c>
    </row>
    <row r="114" spans="2:15" x14ac:dyDescent="0.25">
      <c r="B114" s="3"/>
      <c r="C114" s="3"/>
      <c r="D114" s="3"/>
      <c r="E114" s="2" t="e">
        <f t="shared" si="19"/>
        <v>#DIV/0!</v>
      </c>
      <c r="H114">
        <f t="shared" si="23"/>
        <v>0</v>
      </c>
      <c r="L114">
        <f t="shared" si="27"/>
        <v>0</v>
      </c>
      <c r="M114">
        <f t="shared" si="21"/>
        <v>0</v>
      </c>
      <c r="O114">
        <f t="shared" si="25"/>
        <v>0</v>
      </c>
    </row>
    <row r="115" spans="2:15" x14ac:dyDescent="0.25">
      <c r="B115" s="3"/>
      <c r="C115" s="3"/>
      <c r="D115" s="3"/>
      <c r="E115" s="2" t="e">
        <f t="shared" si="19"/>
        <v>#DIV/0!</v>
      </c>
      <c r="H115">
        <f t="shared" si="23"/>
        <v>0</v>
      </c>
      <c r="L115">
        <f t="shared" si="27"/>
        <v>0</v>
      </c>
      <c r="M115">
        <f t="shared" si="21"/>
        <v>0</v>
      </c>
      <c r="O115">
        <f t="shared" si="25"/>
        <v>0</v>
      </c>
    </row>
    <row r="116" spans="2:15" x14ac:dyDescent="0.25">
      <c r="B116" s="3"/>
      <c r="C116" s="3"/>
      <c r="D116" s="3"/>
      <c r="E116" s="2" t="e">
        <f t="shared" si="19"/>
        <v>#DIV/0!</v>
      </c>
      <c r="H116">
        <f t="shared" si="23"/>
        <v>0</v>
      </c>
      <c r="L116">
        <f t="shared" si="27"/>
        <v>0</v>
      </c>
      <c r="M116">
        <f t="shared" si="21"/>
        <v>0</v>
      </c>
      <c r="O116">
        <f t="shared" si="25"/>
        <v>0</v>
      </c>
    </row>
    <row r="117" spans="2:15" x14ac:dyDescent="0.25">
      <c r="B117" s="3"/>
      <c r="C117" s="3"/>
      <c r="D117" s="3"/>
      <c r="E117" s="2" t="e">
        <f t="shared" si="19"/>
        <v>#DIV/0!</v>
      </c>
      <c r="H117">
        <f t="shared" si="23"/>
        <v>0</v>
      </c>
      <c r="L117">
        <f t="shared" si="27"/>
        <v>0</v>
      </c>
      <c r="M117">
        <f t="shared" si="21"/>
        <v>0</v>
      </c>
      <c r="O117">
        <f t="shared" si="25"/>
        <v>0</v>
      </c>
    </row>
    <row r="118" spans="2:15" x14ac:dyDescent="0.25">
      <c r="E118" s="2" t="e">
        <f t="shared" si="19"/>
        <v>#DIV/0!</v>
      </c>
      <c r="H118">
        <f t="shared" si="23"/>
        <v>0</v>
      </c>
      <c r="L118">
        <f t="shared" si="27"/>
        <v>0</v>
      </c>
      <c r="M118">
        <f t="shared" si="21"/>
        <v>0</v>
      </c>
      <c r="O118">
        <f t="shared" si="25"/>
        <v>0</v>
      </c>
    </row>
    <row r="119" spans="2:15" x14ac:dyDescent="0.25">
      <c r="E119" s="2" t="e">
        <f t="shared" si="19"/>
        <v>#DIV/0!</v>
      </c>
      <c r="H119">
        <f t="shared" si="23"/>
        <v>0</v>
      </c>
      <c r="L119">
        <f t="shared" si="27"/>
        <v>0</v>
      </c>
      <c r="M119">
        <f t="shared" si="21"/>
        <v>0</v>
      </c>
      <c r="O119">
        <f t="shared" si="25"/>
        <v>0</v>
      </c>
    </row>
    <row r="120" spans="2:15" x14ac:dyDescent="0.25">
      <c r="E120" s="2" t="e">
        <f t="shared" si="19"/>
        <v>#DIV/0!</v>
      </c>
      <c r="H120">
        <f t="shared" si="23"/>
        <v>0</v>
      </c>
      <c r="L120">
        <f t="shared" si="27"/>
        <v>0</v>
      </c>
      <c r="M120">
        <f t="shared" si="21"/>
        <v>0</v>
      </c>
      <c r="O120">
        <f t="shared" si="25"/>
        <v>0</v>
      </c>
    </row>
    <row r="121" spans="2:15" x14ac:dyDescent="0.25">
      <c r="E121" s="2" t="e">
        <f t="shared" si="19"/>
        <v>#DIV/0!</v>
      </c>
      <c r="H121">
        <f t="shared" si="23"/>
        <v>0</v>
      </c>
      <c r="L121">
        <f t="shared" si="27"/>
        <v>0</v>
      </c>
      <c r="M121">
        <f t="shared" si="21"/>
        <v>0</v>
      </c>
      <c r="O121">
        <f t="shared" si="25"/>
        <v>0</v>
      </c>
    </row>
    <row r="122" spans="2:15" x14ac:dyDescent="0.25">
      <c r="E122" s="2" t="e">
        <f t="shared" si="19"/>
        <v>#DIV/0!</v>
      </c>
      <c r="H122">
        <f t="shared" si="23"/>
        <v>0</v>
      </c>
      <c r="L122">
        <f t="shared" si="27"/>
        <v>0</v>
      </c>
      <c r="M122">
        <f t="shared" si="21"/>
        <v>0</v>
      </c>
      <c r="O122">
        <f t="shared" si="25"/>
        <v>0</v>
      </c>
    </row>
    <row r="123" spans="2:15" x14ac:dyDescent="0.25">
      <c r="E123" s="2" t="e">
        <f t="shared" si="19"/>
        <v>#DIV/0!</v>
      </c>
      <c r="H123">
        <f t="shared" si="23"/>
        <v>0</v>
      </c>
      <c r="L123">
        <f t="shared" si="27"/>
        <v>0</v>
      </c>
      <c r="M123">
        <f t="shared" si="21"/>
        <v>0</v>
      </c>
      <c r="O123">
        <f t="shared" si="25"/>
        <v>0</v>
      </c>
    </row>
    <row r="124" spans="2:15" x14ac:dyDescent="0.25">
      <c r="E124" s="2" t="e">
        <f t="shared" si="19"/>
        <v>#DIV/0!</v>
      </c>
      <c r="H124">
        <f t="shared" si="23"/>
        <v>0</v>
      </c>
      <c r="L124">
        <f t="shared" si="27"/>
        <v>0</v>
      </c>
      <c r="M124">
        <f t="shared" si="21"/>
        <v>0</v>
      </c>
      <c r="O124">
        <f t="shared" si="25"/>
        <v>0</v>
      </c>
    </row>
    <row r="125" spans="2:15" x14ac:dyDescent="0.25">
      <c r="E125" s="2" t="e">
        <f t="shared" si="19"/>
        <v>#DIV/0!</v>
      </c>
      <c r="H125">
        <f t="shared" si="23"/>
        <v>0</v>
      </c>
      <c r="L125">
        <f t="shared" si="27"/>
        <v>0</v>
      </c>
      <c r="M125">
        <v>0</v>
      </c>
      <c r="O125">
        <f t="shared" si="25"/>
        <v>0</v>
      </c>
    </row>
    <row r="126" spans="2:15" x14ac:dyDescent="0.25">
      <c r="E126" s="2" t="e">
        <f t="shared" si="19"/>
        <v>#DIV/0!</v>
      </c>
      <c r="H126">
        <f t="shared" si="23"/>
        <v>0</v>
      </c>
      <c r="L126">
        <f t="shared" si="27"/>
        <v>0</v>
      </c>
      <c r="M126">
        <f t="shared" ref="M126:M184" si="31">D126*5</f>
        <v>0</v>
      </c>
      <c r="O126">
        <f t="shared" si="25"/>
        <v>0</v>
      </c>
    </row>
    <row r="127" spans="2:15" x14ac:dyDescent="0.25">
      <c r="E127" s="2" t="e">
        <f t="shared" si="19"/>
        <v>#DIV/0!</v>
      </c>
      <c r="H127">
        <f t="shared" si="23"/>
        <v>0</v>
      </c>
      <c r="L127">
        <f t="shared" si="27"/>
        <v>0</v>
      </c>
      <c r="M127">
        <f t="shared" si="31"/>
        <v>0</v>
      </c>
      <c r="O127">
        <f t="shared" si="25"/>
        <v>0</v>
      </c>
    </row>
    <row r="128" spans="2:15" x14ac:dyDescent="0.25">
      <c r="E128" s="2" t="e">
        <f t="shared" si="19"/>
        <v>#DIV/0!</v>
      </c>
      <c r="H128">
        <f t="shared" si="23"/>
        <v>0</v>
      </c>
      <c r="L128">
        <f t="shared" si="27"/>
        <v>0</v>
      </c>
      <c r="M128">
        <f t="shared" si="31"/>
        <v>0</v>
      </c>
      <c r="O128">
        <f t="shared" si="25"/>
        <v>0</v>
      </c>
    </row>
    <row r="129" spans="5:15" x14ac:dyDescent="0.25">
      <c r="E129" s="2" t="e">
        <f t="shared" si="19"/>
        <v>#DIV/0!</v>
      </c>
      <c r="H129">
        <f t="shared" si="23"/>
        <v>0</v>
      </c>
      <c r="L129">
        <f t="shared" si="27"/>
        <v>0</v>
      </c>
      <c r="M129">
        <f t="shared" si="31"/>
        <v>0</v>
      </c>
      <c r="O129">
        <f t="shared" si="25"/>
        <v>0</v>
      </c>
    </row>
    <row r="130" spans="5:15" x14ac:dyDescent="0.25">
      <c r="E130" s="2" t="e">
        <f t="shared" si="19"/>
        <v>#DIV/0!</v>
      </c>
      <c r="H130">
        <f t="shared" si="23"/>
        <v>0</v>
      </c>
      <c r="L130">
        <f t="shared" si="27"/>
        <v>0</v>
      </c>
      <c r="M130">
        <f t="shared" si="31"/>
        <v>0</v>
      </c>
      <c r="O130">
        <f t="shared" si="25"/>
        <v>0</v>
      </c>
    </row>
    <row r="131" spans="5:15" x14ac:dyDescent="0.25">
      <c r="E131" s="2" t="e">
        <f t="shared" si="19"/>
        <v>#DIV/0!</v>
      </c>
      <c r="H131">
        <f t="shared" si="23"/>
        <v>0</v>
      </c>
      <c r="L131">
        <f t="shared" si="27"/>
        <v>0</v>
      </c>
      <c r="M131">
        <f t="shared" si="31"/>
        <v>0</v>
      </c>
      <c r="O131">
        <f t="shared" si="25"/>
        <v>0</v>
      </c>
    </row>
    <row r="132" spans="5:15" x14ac:dyDescent="0.25">
      <c r="E132" s="2" t="e">
        <f t="shared" si="19"/>
        <v>#DIV/0!</v>
      </c>
      <c r="H132">
        <f t="shared" si="23"/>
        <v>0</v>
      </c>
      <c r="L132">
        <f t="shared" si="27"/>
        <v>0</v>
      </c>
      <c r="M132">
        <f t="shared" si="31"/>
        <v>0</v>
      </c>
      <c r="O132">
        <f t="shared" si="25"/>
        <v>0</v>
      </c>
    </row>
    <row r="133" spans="5:15" x14ac:dyDescent="0.25">
      <c r="E133" s="2" t="e">
        <f t="shared" si="19"/>
        <v>#DIV/0!</v>
      </c>
      <c r="H133">
        <f t="shared" si="23"/>
        <v>0</v>
      </c>
      <c r="L133">
        <f t="shared" si="27"/>
        <v>0</v>
      </c>
      <c r="M133">
        <f t="shared" si="31"/>
        <v>0</v>
      </c>
      <c r="O133">
        <f t="shared" si="25"/>
        <v>0</v>
      </c>
    </row>
    <row r="134" spans="5:15" x14ac:dyDescent="0.25">
      <c r="E134" s="2" t="e">
        <f t="shared" si="19"/>
        <v>#DIV/0!</v>
      </c>
      <c r="H134">
        <f t="shared" si="23"/>
        <v>0</v>
      </c>
      <c r="L134">
        <f t="shared" si="27"/>
        <v>0</v>
      </c>
      <c r="M134">
        <f t="shared" si="31"/>
        <v>0</v>
      </c>
      <c r="O134">
        <f t="shared" si="25"/>
        <v>0</v>
      </c>
    </row>
    <row r="135" spans="5:15" x14ac:dyDescent="0.25">
      <c r="E135" s="2" t="e">
        <f t="shared" si="19"/>
        <v>#DIV/0!</v>
      </c>
      <c r="H135">
        <f t="shared" si="23"/>
        <v>0</v>
      </c>
      <c r="L135">
        <f t="shared" si="27"/>
        <v>0</v>
      </c>
      <c r="M135">
        <f t="shared" si="31"/>
        <v>0</v>
      </c>
      <c r="O135">
        <f t="shared" si="25"/>
        <v>0</v>
      </c>
    </row>
    <row r="136" spans="5:15" x14ac:dyDescent="0.25">
      <c r="E136" s="2" t="e">
        <f t="shared" si="19"/>
        <v>#DIV/0!</v>
      </c>
      <c r="H136">
        <f t="shared" si="23"/>
        <v>0</v>
      </c>
      <c r="L136">
        <f t="shared" si="27"/>
        <v>0</v>
      </c>
      <c r="M136">
        <f t="shared" si="31"/>
        <v>0</v>
      </c>
      <c r="O136">
        <f t="shared" si="25"/>
        <v>0</v>
      </c>
    </row>
    <row r="137" spans="5:15" x14ac:dyDescent="0.25">
      <c r="E137" s="2" t="e">
        <f t="shared" si="19"/>
        <v>#DIV/0!</v>
      </c>
      <c r="H137">
        <f t="shared" ref="H137:H184" si="32">F137-G137</f>
        <v>0</v>
      </c>
      <c r="L137">
        <f t="shared" si="27"/>
        <v>0</v>
      </c>
      <c r="M137">
        <f t="shared" si="31"/>
        <v>0</v>
      </c>
      <c r="O137">
        <f t="shared" si="25"/>
        <v>0</v>
      </c>
    </row>
    <row r="138" spans="5:15" x14ac:dyDescent="0.25">
      <c r="E138" s="2" t="e">
        <f t="shared" si="19"/>
        <v>#DIV/0!</v>
      </c>
      <c r="H138">
        <f t="shared" si="32"/>
        <v>0</v>
      </c>
      <c r="L138">
        <f t="shared" si="27"/>
        <v>0</v>
      </c>
      <c r="M138">
        <f t="shared" si="31"/>
        <v>0</v>
      </c>
      <c r="O138">
        <f t="shared" si="25"/>
        <v>0</v>
      </c>
    </row>
    <row r="139" spans="5:15" x14ac:dyDescent="0.25">
      <c r="E139" s="2" t="e">
        <f t="shared" si="19"/>
        <v>#DIV/0!</v>
      </c>
      <c r="H139">
        <f t="shared" si="32"/>
        <v>0</v>
      </c>
      <c r="L139">
        <f t="shared" si="27"/>
        <v>0</v>
      </c>
      <c r="M139">
        <f t="shared" si="31"/>
        <v>0</v>
      </c>
      <c r="O139">
        <f t="shared" si="25"/>
        <v>0</v>
      </c>
    </row>
    <row r="140" spans="5:15" x14ac:dyDescent="0.25">
      <c r="E140" s="2" t="e">
        <f t="shared" si="19"/>
        <v>#DIV/0!</v>
      </c>
      <c r="H140">
        <f t="shared" si="32"/>
        <v>0</v>
      </c>
      <c r="L140">
        <f t="shared" si="27"/>
        <v>0</v>
      </c>
      <c r="M140">
        <f t="shared" si="31"/>
        <v>0</v>
      </c>
      <c r="O140">
        <f t="shared" si="25"/>
        <v>0</v>
      </c>
    </row>
    <row r="141" spans="5:15" x14ac:dyDescent="0.25">
      <c r="E141" s="2" t="e">
        <f t="shared" si="19"/>
        <v>#DIV/0!</v>
      </c>
      <c r="H141">
        <f t="shared" si="32"/>
        <v>0</v>
      </c>
      <c r="L141">
        <f t="shared" si="27"/>
        <v>0</v>
      </c>
      <c r="M141">
        <f t="shared" si="31"/>
        <v>0</v>
      </c>
      <c r="O141">
        <f t="shared" si="25"/>
        <v>0</v>
      </c>
    </row>
    <row r="142" spans="5:15" x14ac:dyDescent="0.25">
      <c r="E142" s="2" t="e">
        <f t="shared" si="19"/>
        <v>#DIV/0!</v>
      </c>
      <c r="H142">
        <f t="shared" si="32"/>
        <v>0</v>
      </c>
      <c r="L142">
        <f t="shared" si="27"/>
        <v>0</v>
      </c>
      <c r="M142">
        <f t="shared" si="31"/>
        <v>0</v>
      </c>
      <c r="O142">
        <f t="shared" si="25"/>
        <v>0</v>
      </c>
    </row>
    <row r="143" spans="5:15" x14ac:dyDescent="0.25">
      <c r="E143" s="2" t="e">
        <f t="shared" si="19"/>
        <v>#DIV/0!</v>
      </c>
      <c r="H143">
        <f t="shared" si="32"/>
        <v>0</v>
      </c>
      <c r="L143">
        <f t="shared" si="27"/>
        <v>0</v>
      </c>
      <c r="M143">
        <f t="shared" si="31"/>
        <v>0</v>
      </c>
      <c r="O143">
        <f t="shared" ref="O143:O184" si="33">SUM(I143:N143)</f>
        <v>0</v>
      </c>
    </row>
    <row r="144" spans="5:15" x14ac:dyDescent="0.25">
      <c r="E144" s="2" t="e">
        <f t="shared" si="19"/>
        <v>#DIV/0!</v>
      </c>
      <c r="H144">
        <f t="shared" si="32"/>
        <v>0</v>
      </c>
      <c r="L144">
        <f t="shared" si="27"/>
        <v>0</v>
      </c>
      <c r="M144">
        <f t="shared" si="31"/>
        <v>0</v>
      </c>
      <c r="O144">
        <f t="shared" si="33"/>
        <v>0</v>
      </c>
    </row>
    <row r="145" spans="1:16" x14ac:dyDescent="0.25">
      <c r="E145" s="2" t="e">
        <f t="shared" si="19"/>
        <v>#DIV/0!</v>
      </c>
      <c r="H145">
        <f t="shared" si="32"/>
        <v>0</v>
      </c>
      <c r="L145">
        <f t="shared" si="27"/>
        <v>0</v>
      </c>
      <c r="M145">
        <f t="shared" si="31"/>
        <v>0</v>
      </c>
      <c r="O145">
        <f t="shared" si="33"/>
        <v>0</v>
      </c>
    </row>
    <row r="146" spans="1:16" x14ac:dyDescent="0.25">
      <c r="A146" s="6"/>
      <c r="B146" s="4"/>
      <c r="C146" s="4"/>
      <c r="D146" s="4"/>
      <c r="E146" s="5" t="e">
        <f t="shared" ref="E146:E184" si="34">(B146)/(B146+C146+D146)</f>
        <v>#DIV/0!</v>
      </c>
      <c r="F146" s="4"/>
      <c r="G146" s="4"/>
      <c r="H146" s="4">
        <f t="shared" si="32"/>
        <v>0</v>
      </c>
      <c r="I146" s="4"/>
      <c r="J146" s="4"/>
      <c r="K146" s="4"/>
      <c r="L146" s="4">
        <f t="shared" si="27"/>
        <v>0</v>
      </c>
      <c r="M146" s="4">
        <f t="shared" si="31"/>
        <v>0</v>
      </c>
      <c r="N146" s="4"/>
      <c r="O146" s="4">
        <f t="shared" si="33"/>
        <v>0</v>
      </c>
      <c r="P146" s="4"/>
    </row>
    <row r="147" spans="1:16" x14ac:dyDescent="0.25">
      <c r="E147" s="2" t="e">
        <f t="shared" si="34"/>
        <v>#DIV/0!</v>
      </c>
      <c r="H147">
        <f t="shared" si="32"/>
        <v>0</v>
      </c>
      <c r="L147">
        <f t="shared" si="27"/>
        <v>0</v>
      </c>
      <c r="M147">
        <f t="shared" si="31"/>
        <v>0</v>
      </c>
      <c r="O147">
        <f t="shared" si="33"/>
        <v>0</v>
      </c>
      <c r="P147" s="4"/>
    </row>
    <row r="148" spans="1:16" x14ac:dyDescent="0.25">
      <c r="E148" s="2" t="e">
        <f t="shared" si="34"/>
        <v>#DIV/0!</v>
      </c>
      <c r="H148">
        <f t="shared" si="32"/>
        <v>0</v>
      </c>
      <c r="L148">
        <f t="shared" si="27"/>
        <v>0</v>
      </c>
      <c r="M148">
        <f t="shared" si="31"/>
        <v>0</v>
      </c>
      <c r="O148">
        <f t="shared" si="33"/>
        <v>0</v>
      </c>
    </row>
    <row r="149" spans="1:16" x14ac:dyDescent="0.25">
      <c r="E149" s="2" t="e">
        <f t="shared" si="34"/>
        <v>#DIV/0!</v>
      </c>
      <c r="H149">
        <f t="shared" si="32"/>
        <v>0</v>
      </c>
      <c r="L149">
        <f t="shared" si="27"/>
        <v>0</v>
      </c>
      <c r="M149">
        <f t="shared" si="31"/>
        <v>0</v>
      </c>
      <c r="O149">
        <f t="shared" si="33"/>
        <v>0</v>
      </c>
    </row>
    <row r="150" spans="1:16" x14ac:dyDescent="0.25">
      <c r="A150" s="6"/>
      <c r="B150" s="4"/>
      <c r="C150" s="4"/>
      <c r="D150" s="4"/>
      <c r="E150" s="5" t="e">
        <f t="shared" si="34"/>
        <v>#DIV/0!</v>
      </c>
      <c r="F150" s="4"/>
      <c r="G150" s="4"/>
      <c r="H150" s="4">
        <f t="shared" si="32"/>
        <v>0</v>
      </c>
      <c r="I150" s="4"/>
      <c r="J150" s="4"/>
      <c r="K150" s="4"/>
      <c r="L150" s="4">
        <f t="shared" ref="L150:L161" si="35">B150*10</f>
        <v>0</v>
      </c>
      <c r="M150" s="4">
        <f t="shared" si="31"/>
        <v>0</v>
      </c>
      <c r="N150" s="4"/>
      <c r="O150" s="4">
        <f t="shared" si="33"/>
        <v>0</v>
      </c>
      <c r="P150" s="4"/>
    </row>
    <row r="151" spans="1:16" x14ac:dyDescent="0.25">
      <c r="A151" s="6"/>
      <c r="B151" s="4"/>
      <c r="C151" s="4"/>
      <c r="D151" s="4"/>
      <c r="E151" s="5" t="e">
        <f t="shared" si="34"/>
        <v>#DIV/0!</v>
      </c>
      <c r="F151" s="4"/>
      <c r="G151" s="4"/>
      <c r="H151" s="4">
        <f t="shared" si="32"/>
        <v>0</v>
      </c>
      <c r="I151" s="4"/>
      <c r="J151" s="4"/>
      <c r="K151" s="4"/>
      <c r="L151" s="4">
        <f t="shared" si="35"/>
        <v>0</v>
      </c>
      <c r="M151" s="4">
        <f t="shared" si="31"/>
        <v>0</v>
      </c>
      <c r="N151" s="4"/>
      <c r="O151" s="4">
        <f t="shared" si="33"/>
        <v>0</v>
      </c>
      <c r="P151" s="4"/>
    </row>
    <row r="152" spans="1:16" x14ac:dyDescent="0.25">
      <c r="A152" s="6"/>
      <c r="B152" s="4"/>
      <c r="C152" s="4"/>
      <c r="D152" s="4"/>
      <c r="E152" s="5" t="e">
        <f t="shared" si="34"/>
        <v>#DIV/0!</v>
      </c>
      <c r="F152" s="4"/>
      <c r="G152" s="4"/>
      <c r="H152" s="4">
        <f t="shared" si="32"/>
        <v>0</v>
      </c>
      <c r="I152" s="4"/>
      <c r="J152" s="4"/>
      <c r="K152" s="4"/>
      <c r="L152" s="4">
        <f t="shared" si="35"/>
        <v>0</v>
      </c>
      <c r="M152" s="4">
        <f t="shared" si="31"/>
        <v>0</v>
      </c>
      <c r="N152" s="4"/>
      <c r="O152" s="4">
        <f t="shared" si="33"/>
        <v>0</v>
      </c>
      <c r="P152" s="4"/>
    </row>
    <row r="153" spans="1:16" x14ac:dyDescent="0.25">
      <c r="A153" s="6"/>
      <c r="B153" s="4"/>
      <c r="C153" s="4"/>
      <c r="D153" s="4"/>
      <c r="E153" s="5" t="e">
        <f t="shared" si="34"/>
        <v>#DIV/0!</v>
      </c>
      <c r="F153" s="4"/>
      <c r="G153" s="4"/>
      <c r="H153" s="4">
        <f t="shared" si="32"/>
        <v>0</v>
      </c>
      <c r="I153" s="4"/>
      <c r="J153" s="4"/>
      <c r="K153" s="4"/>
      <c r="L153" s="4">
        <f t="shared" si="35"/>
        <v>0</v>
      </c>
      <c r="M153" s="4">
        <f t="shared" si="31"/>
        <v>0</v>
      </c>
      <c r="N153" s="4"/>
      <c r="O153" s="4">
        <f t="shared" si="33"/>
        <v>0</v>
      </c>
      <c r="P153" s="4"/>
    </row>
    <row r="154" spans="1:16" x14ac:dyDescent="0.25">
      <c r="A154" s="6"/>
      <c r="B154" s="4"/>
      <c r="C154" s="4"/>
      <c r="D154" s="4"/>
      <c r="E154" s="5" t="e">
        <f t="shared" si="34"/>
        <v>#DIV/0!</v>
      </c>
      <c r="F154" s="4"/>
      <c r="G154" s="4"/>
      <c r="H154" s="4">
        <f t="shared" si="32"/>
        <v>0</v>
      </c>
      <c r="I154" s="4"/>
      <c r="J154" s="4"/>
      <c r="K154" s="4"/>
      <c r="L154" s="4">
        <f t="shared" si="35"/>
        <v>0</v>
      </c>
      <c r="M154" s="4">
        <f t="shared" si="31"/>
        <v>0</v>
      </c>
      <c r="N154" s="4"/>
      <c r="O154" s="4">
        <f t="shared" si="33"/>
        <v>0</v>
      </c>
      <c r="P154" s="4"/>
    </row>
    <row r="155" spans="1:16" x14ac:dyDescent="0.25">
      <c r="A155" s="6"/>
      <c r="B155" s="4"/>
      <c r="C155" s="4"/>
      <c r="D155" s="4"/>
      <c r="E155" s="5" t="e">
        <f t="shared" si="34"/>
        <v>#DIV/0!</v>
      </c>
      <c r="F155" s="4"/>
      <c r="G155" s="4"/>
      <c r="H155" s="4">
        <f t="shared" si="32"/>
        <v>0</v>
      </c>
      <c r="I155" s="4"/>
      <c r="J155" s="4"/>
      <c r="K155" s="4"/>
      <c r="L155" s="4">
        <f t="shared" si="35"/>
        <v>0</v>
      </c>
      <c r="M155" s="4">
        <f t="shared" si="31"/>
        <v>0</v>
      </c>
      <c r="N155" s="4"/>
      <c r="O155" s="4">
        <f t="shared" si="33"/>
        <v>0</v>
      </c>
    </row>
    <row r="156" spans="1:16" x14ac:dyDescent="0.25">
      <c r="E156" s="2" t="e">
        <f t="shared" si="34"/>
        <v>#DIV/0!</v>
      </c>
      <c r="H156">
        <f t="shared" si="32"/>
        <v>0</v>
      </c>
      <c r="L156">
        <f t="shared" si="35"/>
        <v>0</v>
      </c>
      <c r="M156">
        <f t="shared" si="31"/>
        <v>0</v>
      </c>
      <c r="O156">
        <f t="shared" si="33"/>
        <v>0</v>
      </c>
    </row>
    <row r="157" spans="1:16" x14ac:dyDescent="0.25">
      <c r="E157" s="2" t="e">
        <f t="shared" si="34"/>
        <v>#DIV/0!</v>
      </c>
      <c r="H157">
        <f t="shared" si="32"/>
        <v>0</v>
      </c>
      <c r="L157">
        <f t="shared" si="35"/>
        <v>0</v>
      </c>
      <c r="M157">
        <f t="shared" si="31"/>
        <v>0</v>
      </c>
      <c r="O157">
        <f t="shared" si="33"/>
        <v>0</v>
      </c>
    </row>
    <row r="158" spans="1:16" x14ac:dyDescent="0.25">
      <c r="E158" s="2" t="e">
        <f t="shared" si="34"/>
        <v>#DIV/0!</v>
      </c>
      <c r="H158">
        <f t="shared" si="32"/>
        <v>0</v>
      </c>
      <c r="L158">
        <f t="shared" si="35"/>
        <v>0</v>
      </c>
      <c r="M158">
        <f t="shared" si="31"/>
        <v>0</v>
      </c>
      <c r="O158">
        <f t="shared" si="33"/>
        <v>0</v>
      </c>
    </row>
    <row r="159" spans="1:16" x14ac:dyDescent="0.25">
      <c r="E159" s="2" t="e">
        <f t="shared" si="34"/>
        <v>#DIV/0!</v>
      </c>
      <c r="H159">
        <f t="shared" si="32"/>
        <v>0</v>
      </c>
      <c r="L159">
        <f t="shared" si="35"/>
        <v>0</v>
      </c>
      <c r="M159">
        <f t="shared" si="31"/>
        <v>0</v>
      </c>
      <c r="O159">
        <f t="shared" si="33"/>
        <v>0</v>
      </c>
    </row>
    <row r="160" spans="1:16" x14ac:dyDescent="0.25">
      <c r="E160" s="2" t="e">
        <f t="shared" si="34"/>
        <v>#DIV/0!</v>
      </c>
      <c r="H160">
        <f t="shared" si="32"/>
        <v>0</v>
      </c>
      <c r="L160">
        <f t="shared" si="35"/>
        <v>0</v>
      </c>
      <c r="M160">
        <f t="shared" si="31"/>
        <v>0</v>
      </c>
      <c r="O160">
        <f t="shared" si="33"/>
        <v>0</v>
      </c>
    </row>
    <row r="161" spans="5:15" x14ac:dyDescent="0.25">
      <c r="E161" s="2" t="e">
        <f t="shared" si="34"/>
        <v>#DIV/0!</v>
      </c>
      <c r="H161">
        <f t="shared" si="32"/>
        <v>0</v>
      </c>
      <c r="L161">
        <f t="shared" si="35"/>
        <v>0</v>
      </c>
      <c r="M161">
        <f t="shared" si="31"/>
        <v>0</v>
      </c>
      <c r="O161">
        <f t="shared" si="33"/>
        <v>0</v>
      </c>
    </row>
    <row r="162" spans="5:15" x14ac:dyDescent="0.25">
      <c r="E162" s="2" t="e">
        <f t="shared" si="34"/>
        <v>#DIV/0!</v>
      </c>
      <c r="H162">
        <f t="shared" si="32"/>
        <v>0</v>
      </c>
      <c r="M162">
        <f t="shared" si="31"/>
        <v>0</v>
      </c>
      <c r="O162">
        <f t="shared" si="33"/>
        <v>0</v>
      </c>
    </row>
    <row r="163" spans="5:15" x14ac:dyDescent="0.25">
      <c r="E163" s="2" t="e">
        <f t="shared" si="34"/>
        <v>#DIV/0!</v>
      </c>
      <c r="H163">
        <f t="shared" si="32"/>
        <v>0</v>
      </c>
      <c r="M163">
        <f t="shared" si="31"/>
        <v>0</v>
      </c>
      <c r="O163">
        <f t="shared" si="33"/>
        <v>0</v>
      </c>
    </row>
    <row r="164" spans="5:15" x14ac:dyDescent="0.25">
      <c r="E164" s="2" t="e">
        <f t="shared" si="34"/>
        <v>#DIV/0!</v>
      </c>
      <c r="H164">
        <f t="shared" si="32"/>
        <v>0</v>
      </c>
      <c r="M164">
        <f t="shared" si="31"/>
        <v>0</v>
      </c>
      <c r="O164">
        <f t="shared" si="33"/>
        <v>0</v>
      </c>
    </row>
    <row r="165" spans="5:15" x14ac:dyDescent="0.25">
      <c r="E165" s="2" t="e">
        <f t="shared" si="34"/>
        <v>#DIV/0!</v>
      </c>
      <c r="H165">
        <f t="shared" si="32"/>
        <v>0</v>
      </c>
      <c r="M165">
        <f t="shared" si="31"/>
        <v>0</v>
      </c>
      <c r="O165">
        <f t="shared" si="33"/>
        <v>0</v>
      </c>
    </row>
    <row r="166" spans="5:15" x14ac:dyDescent="0.25">
      <c r="E166" s="2" t="e">
        <f t="shared" si="34"/>
        <v>#DIV/0!</v>
      </c>
      <c r="H166">
        <f t="shared" si="32"/>
        <v>0</v>
      </c>
      <c r="M166">
        <f t="shared" si="31"/>
        <v>0</v>
      </c>
      <c r="O166">
        <f t="shared" si="33"/>
        <v>0</v>
      </c>
    </row>
    <row r="167" spans="5:15" x14ac:dyDescent="0.25">
      <c r="E167" s="2" t="e">
        <f t="shared" si="34"/>
        <v>#DIV/0!</v>
      </c>
      <c r="H167">
        <f t="shared" si="32"/>
        <v>0</v>
      </c>
      <c r="M167">
        <f t="shared" si="31"/>
        <v>0</v>
      </c>
      <c r="O167">
        <f t="shared" si="33"/>
        <v>0</v>
      </c>
    </row>
    <row r="168" spans="5:15" x14ac:dyDescent="0.25">
      <c r="E168" s="2" t="e">
        <f t="shared" si="34"/>
        <v>#DIV/0!</v>
      </c>
      <c r="H168">
        <f t="shared" si="32"/>
        <v>0</v>
      </c>
      <c r="M168">
        <f t="shared" si="31"/>
        <v>0</v>
      </c>
      <c r="O168">
        <f t="shared" si="33"/>
        <v>0</v>
      </c>
    </row>
    <row r="169" spans="5:15" x14ac:dyDescent="0.25">
      <c r="E169" s="2" t="e">
        <f t="shared" si="34"/>
        <v>#DIV/0!</v>
      </c>
      <c r="H169">
        <f t="shared" si="32"/>
        <v>0</v>
      </c>
      <c r="M169">
        <f t="shared" si="31"/>
        <v>0</v>
      </c>
      <c r="O169">
        <f t="shared" si="33"/>
        <v>0</v>
      </c>
    </row>
    <row r="170" spans="5:15" x14ac:dyDescent="0.25">
      <c r="E170" s="2" t="e">
        <f t="shared" si="34"/>
        <v>#DIV/0!</v>
      </c>
      <c r="H170">
        <f t="shared" si="32"/>
        <v>0</v>
      </c>
      <c r="M170">
        <f t="shared" si="31"/>
        <v>0</v>
      </c>
      <c r="O170">
        <f t="shared" si="33"/>
        <v>0</v>
      </c>
    </row>
    <row r="171" spans="5:15" x14ac:dyDescent="0.25">
      <c r="E171" s="2" t="e">
        <f t="shared" si="34"/>
        <v>#DIV/0!</v>
      </c>
      <c r="H171">
        <f t="shared" si="32"/>
        <v>0</v>
      </c>
      <c r="M171">
        <f t="shared" si="31"/>
        <v>0</v>
      </c>
      <c r="O171">
        <f t="shared" si="33"/>
        <v>0</v>
      </c>
    </row>
    <row r="172" spans="5:15" x14ac:dyDescent="0.25">
      <c r="E172" s="2" t="e">
        <f t="shared" si="34"/>
        <v>#DIV/0!</v>
      </c>
      <c r="H172">
        <f t="shared" si="32"/>
        <v>0</v>
      </c>
      <c r="M172">
        <f t="shared" si="31"/>
        <v>0</v>
      </c>
      <c r="O172">
        <f t="shared" si="33"/>
        <v>0</v>
      </c>
    </row>
    <row r="173" spans="5:15" x14ac:dyDescent="0.25">
      <c r="E173" s="2" t="e">
        <f t="shared" si="34"/>
        <v>#DIV/0!</v>
      </c>
      <c r="H173">
        <f t="shared" si="32"/>
        <v>0</v>
      </c>
      <c r="M173">
        <f t="shared" si="31"/>
        <v>0</v>
      </c>
      <c r="O173">
        <f t="shared" si="33"/>
        <v>0</v>
      </c>
    </row>
    <row r="174" spans="5:15" x14ac:dyDescent="0.25">
      <c r="E174" s="2" t="e">
        <f t="shared" si="34"/>
        <v>#DIV/0!</v>
      </c>
      <c r="H174">
        <f t="shared" si="32"/>
        <v>0</v>
      </c>
      <c r="M174">
        <f t="shared" si="31"/>
        <v>0</v>
      </c>
      <c r="O174">
        <f t="shared" si="33"/>
        <v>0</v>
      </c>
    </row>
    <row r="175" spans="5:15" x14ac:dyDescent="0.25">
      <c r="E175" s="2" t="e">
        <f t="shared" si="34"/>
        <v>#DIV/0!</v>
      </c>
      <c r="H175">
        <f t="shared" si="32"/>
        <v>0</v>
      </c>
      <c r="M175">
        <f t="shared" si="31"/>
        <v>0</v>
      </c>
      <c r="O175">
        <f t="shared" si="33"/>
        <v>0</v>
      </c>
    </row>
    <row r="176" spans="5:15" x14ac:dyDescent="0.25">
      <c r="E176" s="2" t="e">
        <f t="shared" si="34"/>
        <v>#DIV/0!</v>
      </c>
      <c r="H176">
        <f t="shared" si="32"/>
        <v>0</v>
      </c>
      <c r="M176">
        <f t="shared" si="31"/>
        <v>0</v>
      </c>
      <c r="O176">
        <f t="shared" si="33"/>
        <v>0</v>
      </c>
    </row>
    <row r="177" spans="5:15" x14ac:dyDescent="0.25">
      <c r="E177" s="2" t="e">
        <f t="shared" si="34"/>
        <v>#DIV/0!</v>
      </c>
      <c r="H177">
        <f t="shared" si="32"/>
        <v>0</v>
      </c>
      <c r="M177">
        <f t="shared" si="31"/>
        <v>0</v>
      </c>
      <c r="O177">
        <f t="shared" si="33"/>
        <v>0</v>
      </c>
    </row>
    <row r="178" spans="5:15" x14ac:dyDescent="0.25">
      <c r="E178" s="2" t="e">
        <f t="shared" si="34"/>
        <v>#DIV/0!</v>
      </c>
      <c r="H178">
        <f t="shared" si="32"/>
        <v>0</v>
      </c>
      <c r="M178">
        <f t="shared" si="31"/>
        <v>0</v>
      </c>
      <c r="O178">
        <f t="shared" si="33"/>
        <v>0</v>
      </c>
    </row>
    <row r="179" spans="5:15" x14ac:dyDescent="0.25">
      <c r="E179" s="2" t="e">
        <f t="shared" si="34"/>
        <v>#DIV/0!</v>
      </c>
      <c r="H179">
        <f t="shared" si="32"/>
        <v>0</v>
      </c>
      <c r="M179">
        <f t="shared" si="31"/>
        <v>0</v>
      </c>
      <c r="O179">
        <f t="shared" si="33"/>
        <v>0</v>
      </c>
    </row>
    <row r="180" spans="5:15" x14ac:dyDescent="0.25">
      <c r="E180" s="2" t="e">
        <f t="shared" si="34"/>
        <v>#DIV/0!</v>
      </c>
      <c r="H180">
        <f t="shared" si="32"/>
        <v>0</v>
      </c>
      <c r="M180">
        <f t="shared" si="31"/>
        <v>0</v>
      </c>
      <c r="O180">
        <f t="shared" si="33"/>
        <v>0</v>
      </c>
    </row>
    <row r="181" spans="5:15" x14ac:dyDescent="0.25">
      <c r="E181" t="e">
        <f t="shared" si="34"/>
        <v>#DIV/0!</v>
      </c>
      <c r="H181">
        <f t="shared" si="32"/>
        <v>0</v>
      </c>
      <c r="M181">
        <f t="shared" si="31"/>
        <v>0</v>
      </c>
      <c r="O181">
        <f t="shared" si="33"/>
        <v>0</v>
      </c>
    </row>
    <row r="182" spans="5:15" x14ac:dyDescent="0.25">
      <c r="E182" t="e">
        <f t="shared" si="34"/>
        <v>#DIV/0!</v>
      </c>
      <c r="H182">
        <f t="shared" si="32"/>
        <v>0</v>
      </c>
      <c r="M182">
        <f t="shared" si="31"/>
        <v>0</v>
      </c>
      <c r="O182">
        <f t="shared" si="33"/>
        <v>0</v>
      </c>
    </row>
    <row r="183" spans="5:15" x14ac:dyDescent="0.25">
      <c r="E183" t="e">
        <f t="shared" si="34"/>
        <v>#DIV/0!</v>
      </c>
      <c r="H183">
        <f t="shared" si="32"/>
        <v>0</v>
      </c>
      <c r="M183">
        <f t="shared" si="31"/>
        <v>0</v>
      </c>
      <c r="O183">
        <f t="shared" si="33"/>
        <v>0</v>
      </c>
    </row>
    <row r="184" spans="5:15" x14ac:dyDescent="0.25">
      <c r="E184" t="e">
        <f t="shared" si="34"/>
        <v>#DIV/0!</v>
      </c>
      <c r="H184">
        <f t="shared" si="32"/>
        <v>0</v>
      </c>
      <c r="M184">
        <f t="shared" si="31"/>
        <v>0</v>
      </c>
      <c r="O184">
        <f t="shared" si="33"/>
        <v>0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92"/>
  <sheetViews>
    <sheetView zoomScale="140" zoomScaleNormal="140" workbookViewId="0">
      <selection activeCell="H4" sqref="H4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61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67</v>
      </c>
      <c r="B3" s="3">
        <f>1*2</f>
        <v>2</v>
      </c>
      <c r="C3" s="3">
        <f>1*4</f>
        <v>4</v>
      </c>
      <c r="D3" s="3"/>
      <c r="E3" s="2">
        <f t="shared" ref="E3" si="0">(B3)/(B3+C3+D3)</f>
        <v>0.33333333333333331</v>
      </c>
      <c r="F3">
        <f>5+1+5+7+2+1</f>
        <v>21</v>
      </c>
      <c r="G3">
        <f>0+5+10+0+3+3</f>
        <v>21</v>
      </c>
      <c r="H3">
        <f t="shared" ref="H3" si="1">F3-G3</f>
        <v>0</v>
      </c>
      <c r="K3">
        <f>20*1</f>
        <v>20</v>
      </c>
      <c r="L3">
        <f t="shared" ref="L3" si="2">B3*10</f>
        <v>20</v>
      </c>
      <c r="M3">
        <f t="shared" ref="M3" si="3">D3*5</f>
        <v>0</v>
      </c>
      <c r="N3">
        <f>10*2</f>
        <v>20</v>
      </c>
      <c r="O3">
        <f t="shared" ref="O3" si="4">SUM(I3:N3)</f>
        <v>60</v>
      </c>
    </row>
    <row r="4" spans="1:27" x14ac:dyDescent="0.25">
      <c r="A4" s="3" t="s">
        <v>79</v>
      </c>
      <c r="B4" s="3">
        <f>1*5</f>
        <v>5</v>
      </c>
      <c r="C4" s="3">
        <f>1*1</f>
        <v>1</v>
      </c>
      <c r="D4" s="3"/>
      <c r="E4" s="2">
        <f t="shared" ref="E4:E5" si="5">(B4)/(B4+C4+D4)</f>
        <v>0.83333333333333337</v>
      </c>
      <c r="F4">
        <f>15+5+4+11+5+5</f>
        <v>45</v>
      </c>
      <c r="G4">
        <f>0+1+5+6+4+2</f>
        <v>18</v>
      </c>
      <c r="H4">
        <f t="shared" ref="H4:H5" si="6">F4-G4</f>
        <v>27</v>
      </c>
      <c r="I4">
        <f>60*1</f>
        <v>60</v>
      </c>
      <c r="K4">
        <f>20*1</f>
        <v>20</v>
      </c>
      <c r="L4">
        <f t="shared" ref="L4:L5" si="7">B4*10</f>
        <v>50</v>
      </c>
      <c r="M4">
        <f t="shared" ref="M4:M5" si="8">D4*5</f>
        <v>0</v>
      </c>
      <c r="N4">
        <f>10*2</f>
        <v>20</v>
      </c>
      <c r="O4">
        <f t="shared" ref="O4" si="9">SUM(I4:N4)</f>
        <v>150</v>
      </c>
    </row>
    <row r="5" spans="1:27" x14ac:dyDescent="0.25">
      <c r="A5" s="3" t="s">
        <v>131</v>
      </c>
      <c r="B5" s="3">
        <f>1*2</f>
        <v>2</v>
      </c>
      <c r="C5" s="3">
        <f>1*1</f>
        <v>1</v>
      </c>
      <c r="D5" s="3">
        <f>1*1</f>
        <v>1</v>
      </c>
      <c r="E5" s="2">
        <f t="shared" si="5"/>
        <v>0.5</v>
      </c>
      <c r="F5">
        <f>2+6+9+0</f>
        <v>17</v>
      </c>
      <c r="G5">
        <f>2+0+6+3</f>
        <v>11</v>
      </c>
      <c r="H5">
        <f t="shared" si="6"/>
        <v>6</v>
      </c>
      <c r="J5">
        <f>40*1</f>
        <v>40</v>
      </c>
      <c r="L5">
        <f t="shared" si="7"/>
        <v>20</v>
      </c>
      <c r="M5">
        <f t="shared" si="8"/>
        <v>5</v>
      </c>
      <c r="N5">
        <f>10*1</f>
        <v>10</v>
      </c>
      <c r="O5">
        <f t="shared" ref="O5" si="10">SUM(I5:N5)</f>
        <v>75</v>
      </c>
    </row>
    <row r="6" spans="1:27" x14ac:dyDescent="0.25">
      <c r="A6" s="3" t="s">
        <v>62</v>
      </c>
      <c r="B6" s="3"/>
      <c r="C6" s="3">
        <f>1*7</f>
        <v>7</v>
      </c>
      <c r="D6" s="3">
        <f>1*1</f>
        <v>1</v>
      </c>
      <c r="E6" s="2">
        <f t="shared" ref="E6:E79" si="11">(B6)/(B6+C6+D6)</f>
        <v>0</v>
      </c>
      <c r="F6">
        <f>4+4+6+7+6+6+8+6</f>
        <v>47</v>
      </c>
      <c r="G6">
        <f>4+8+8+8+7+7+9+9</f>
        <v>60</v>
      </c>
      <c r="H6">
        <f t="shared" ref="H6:H79" si="12">F6-G6</f>
        <v>-13</v>
      </c>
      <c r="K6">
        <f>20*1</f>
        <v>20</v>
      </c>
      <c r="L6">
        <f t="shared" ref="L6:L69" si="13">B6*10</f>
        <v>0</v>
      </c>
      <c r="M6">
        <f t="shared" ref="M6:M32" si="14">D6*5</f>
        <v>5</v>
      </c>
      <c r="N6">
        <f>10*3</f>
        <v>30</v>
      </c>
      <c r="O6">
        <f t="shared" ref="O6:O62" si="15">SUM(I6:N6)</f>
        <v>55</v>
      </c>
    </row>
    <row r="7" spans="1:27" x14ac:dyDescent="0.25">
      <c r="A7" s="3" t="s">
        <v>69</v>
      </c>
      <c r="B7" s="3">
        <f>1*3</f>
        <v>3</v>
      </c>
      <c r="C7" s="3"/>
      <c r="D7" s="3">
        <f>1*1</f>
        <v>1</v>
      </c>
      <c r="E7" s="2">
        <f t="shared" si="11"/>
        <v>0.75</v>
      </c>
      <c r="F7">
        <f>2+9+14+3</f>
        <v>28</v>
      </c>
      <c r="G7">
        <f>2+6+2+0</f>
        <v>10</v>
      </c>
      <c r="H7">
        <f t="shared" si="12"/>
        <v>18</v>
      </c>
      <c r="I7">
        <f>60*1</f>
        <v>60</v>
      </c>
      <c r="L7">
        <f t="shared" si="13"/>
        <v>30</v>
      </c>
      <c r="M7">
        <f t="shared" si="14"/>
        <v>5</v>
      </c>
      <c r="N7">
        <f>10*1</f>
        <v>10</v>
      </c>
      <c r="O7">
        <f t="shared" si="15"/>
        <v>105</v>
      </c>
    </row>
    <row r="8" spans="1:27" x14ac:dyDescent="0.25">
      <c r="A8" s="3" t="s">
        <v>135</v>
      </c>
      <c r="B8" s="3">
        <f>1*2</f>
        <v>2</v>
      </c>
      <c r="C8" s="3">
        <f>1*2</f>
        <v>2</v>
      </c>
      <c r="D8" s="3"/>
      <c r="E8" s="2">
        <f t="shared" si="11"/>
        <v>0.5</v>
      </c>
      <c r="F8">
        <f>14+6+10+2</f>
        <v>32</v>
      </c>
      <c r="G8">
        <f>0+11+8+5</f>
        <v>24</v>
      </c>
      <c r="H8">
        <f t="shared" si="12"/>
        <v>8</v>
      </c>
      <c r="J8">
        <f>40*1</f>
        <v>40</v>
      </c>
      <c r="L8">
        <f t="shared" si="13"/>
        <v>20</v>
      </c>
      <c r="M8">
        <f t="shared" si="14"/>
        <v>0</v>
      </c>
      <c r="N8">
        <f>10*1</f>
        <v>10</v>
      </c>
      <c r="O8">
        <f t="shared" ref="O8" si="16">SUM(I8:N8)</f>
        <v>70</v>
      </c>
    </row>
    <row r="9" spans="1:27" x14ac:dyDescent="0.25">
      <c r="A9" s="3" t="s">
        <v>63</v>
      </c>
      <c r="B9" s="3">
        <f>1*7</f>
        <v>7</v>
      </c>
      <c r="C9" s="3">
        <f>1*8</f>
        <v>8</v>
      </c>
      <c r="D9" s="3"/>
      <c r="E9" s="2">
        <f t="shared" ref="E9:E11" si="17">(B9)/(B9+C9+D9)</f>
        <v>0.46666666666666667</v>
      </c>
      <c r="F9">
        <f>1+8+8+10+0+0+10+5+3+3+3+3+9+6+2</f>
        <v>71</v>
      </c>
      <c r="G9">
        <f>8+4+6+6+5+15+5+6+2+7+1+4+8+9+14</f>
        <v>100</v>
      </c>
      <c r="H9">
        <f t="shared" ref="H9:H11" si="18">F9-G9</f>
        <v>-29</v>
      </c>
      <c r="I9">
        <f>60*1</f>
        <v>60</v>
      </c>
      <c r="J9">
        <f>40*1</f>
        <v>40</v>
      </c>
      <c r="K9">
        <f>20*1</f>
        <v>20</v>
      </c>
      <c r="L9">
        <f t="shared" ref="L9:L11" si="19">B9*10</f>
        <v>70</v>
      </c>
      <c r="M9">
        <f t="shared" ref="M9:M11" si="20">D9*5</f>
        <v>0</v>
      </c>
      <c r="N9">
        <f>10*4</f>
        <v>40</v>
      </c>
      <c r="O9">
        <f t="shared" si="15"/>
        <v>230</v>
      </c>
    </row>
    <row r="10" spans="1:27" x14ac:dyDescent="0.25">
      <c r="A10" s="3" t="s">
        <v>136</v>
      </c>
      <c r="B10" s="3"/>
      <c r="C10" s="3">
        <f>1*3</f>
        <v>3</v>
      </c>
      <c r="D10" s="3"/>
      <c r="E10" s="2">
        <f t="shared" si="17"/>
        <v>0</v>
      </c>
      <c r="F10">
        <f>0+4+8</f>
        <v>12</v>
      </c>
      <c r="G10">
        <f>14+5+10</f>
        <v>29</v>
      </c>
      <c r="H10">
        <f t="shared" si="18"/>
        <v>-17</v>
      </c>
      <c r="K10">
        <f>20*1</f>
        <v>20</v>
      </c>
      <c r="L10">
        <f t="shared" si="19"/>
        <v>0</v>
      </c>
      <c r="M10">
        <f t="shared" si="20"/>
        <v>0</v>
      </c>
      <c r="N10">
        <f>10*1</f>
        <v>10</v>
      </c>
      <c r="O10">
        <f t="shared" ref="O10" si="21">SUM(I10:N10)</f>
        <v>30</v>
      </c>
    </row>
    <row r="11" spans="1:27" x14ac:dyDescent="0.25">
      <c r="A11" s="3" t="s">
        <v>80</v>
      </c>
      <c r="B11" s="3">
        <f>1*3</f>
        <v>3</v>
      </c>
      <c r="C11" s="3">
        <f>1*1</f>
        <v>1</v>
      </c>
      <c r="D11" s="3"/>
      <c r="E11" s="2">
        <f t="shared" si="17"/>
        <v>0.75</v>
      </c>
      <c r="F11">
        <f>6+7+6+1</f>
        <v>20</v>
      </c>
      <c r="G11">
        <f>4+6+5+4</f>
        <v>19</v>
      </c>
      <c r="H11">
        <f t="shared" si="18"/>
        <v>1</v>
      </c>
      <c r="J11">
        <f>40*1</f>
        <v>40</v>
      </c>
      <c r="L11">
        <f t="shared" si="19"/>
        <v>30</v>
      </c>
      <c r="M11">
        <f t="shared" si="20"/>
        <v>0</v>
      </c>
      <c r="N11">
        <f>10*1</f>
        <v>10</v>
      </c>
      <c r="O11">
        <f t="shared" si="15"/>
        <v>80</v>
      </c>
    </row>
    <row r="12" spans="1:27" x14ac:dyDescent="0.25">
      <c r="A12" s="3" t="s">
        <v>64</v>
      </c>
      <c r="B12" s="3">
        <f>1*5</f>
        <v>5</v>
      </c>
      <c r="C12" s="3">
        <f>1*5</f>
        <v>5</v>
      </c>
      <c r="D12" s="3">
        <f>1*1</f>
        <v>1</v>
      </c>
      <c r="E12" s="2">
        <f t="shared" ref="E12:E14" si="22">(B12)/(B12+C12+D12)</f>
        <v>0.45454545454545453</v>
      </c>
      <c r="F12">
        <f>4+8+6+8+4+7+5+4+0+4+1</f>
        <v>51</v>
      </c>
      <c r="G12">
        <f>4+1+10+7+6+6+4+1+7+4+4</f>
        <v>54</v>
      </c>
      <c r="H12">
        <f t="shared" ref="H12:H14" si="23">F12-G12</f>
        <v>-3</v>
      </c>
      <c r="I12">
        <f>60*1</f>
        <v>60</v>
      </c>
      <c r="J12">
        <f>40*1</f>
        <v>40</v>
      </c>
      <c r="L12">
        <f t="shared" ref="L12:L14" si="24">B12*10</f>
        <v>50</v>
      </c>
      <c r="M12">
        <f t="shared" ref="M12:M14" si="25">D12*5</f>
        <v>5</v>
      </c>
      <c r="N12">
        <f>10*3</f>
        <v>30</v>
      </c>
      <c r="O12">
        <f>SUM(I12:N12)</f>
        <v>185</v>
      </c>
    </row>
    <row r="13" spans="1:27" x14ac:dyDescent="0.25">
      <c r="A13" s="3" t="s">
        <v>111</v>
      </c>
      <c r="B13" s="3">
        <f>1*3</f>
        <v>3</v>
      </c>
      <c r="C13" s="3"/>
      <c r="D13" s="3">
        <f>1*1</f>
        <v>1</v>
      </c>
      <c r="E13" s="2">
        <f t="shared" ref="E13" si="26">(B13)/(B13+C13+D13)</f>
        <v>0.75</v>
      </c>
      <c r="F13">
        <f>4+7+4+4</f>
        <v>19</v>
      </c>
      <c r="G13">
        <f>4+3+1+3</f>
        <v>11</v>
      </c>
      <c r="H13">
        <f t="shared" ref="H13" si="27">F13-G13</f>
        <v>8</v>
      </c>
      <c r="I13">
        <f>60*1</f>
        <v>60</v>
      </c>
      <c r="L13">
        <f t="shared" ref="L13" si="28">B13*10</f>
        <v>30</v>
      </c>
      <c r="M13">
        <f t="shared" ref="M13" si="29">D13*5</f>
        <v>5</v>
      </c>
      <c r="N13">
        <f>10*1</f>
        <v>10</v>
      </c>
      <c r="O13">
        <f>SUM(I13:N13)</f>
        <v>105</v>
      </c>
    </row>
    <row r="14" spans="1:27" x14ac:dyDescent="0.25">
      <c r="B14" s="3"/>
      <c r="C14" s="3"/>
      <c r="D14" s="3"/>
      <c r="E14" s="2" t="e">
        <f t="shared" si="22"/>
        <v>#DIV/0!</v>
      </c>
      <c r="H14">
        <f t="shared" si="23"/>
        <v>0</v>
      </c>
      <c r="L14">
        <f t="shared" si="24"/>
        <v>0</v>
      </c>
      <c r="M14">
        <f t="shared" si="25"/>
        <v>0</v>
      </c>
      <c r="O14">
        <f t="shared" ref="O14" si="30">SUM(I14:N14)</f>
        <v>0</v>
      </c>
    </row>
    <row r="15" spans="1:27" ht="14.25" customHeight="1" x14ac:dyDescent="0.25">
      <c r="B15" s="3"/>
      <c r="C15" s="3"/>
      <c r="D15" s="3"/>
      <c r="E15" s="2" t="e">
        <f t="shared" si="11"/>
        <v>#DIV/0!</v>
      </c>
      <c r="H15">
        <f t="shared" si="12"/>
        <v>0</v>
      </c>
      <c r="L15">
        <v>0</v>
      </c>
      <c r="M15">
        <f t="shared" si="14"/>
        <v>0</v>
      </c>
      <c r="O15">
        <f t="shared" si="15"/>
        <v>0</v>
      </c>
    </row>
    <row r="16" spans="1:27" x14ac:dyDescent="0.25">
      <c r="B16" s="3"/>
      <c r="C16" s="3"/>
      <c r="D16" s="3"/>
      <c r="E16" s="2" t="e">
        <f t="shared" si="11"/>
        <v>#DIV/0!</v>
      </c>
      <c r="H16">
        <f t="shared" si="12"/>
        <v>0</v>
      </c>
      <c r="L16">
        <f t="shared" ref="L16" si="31">B16*10</f>
        <v>0</v>
      </c>
      <c r="M16">
        <f t="shared" si="14"/>
        <v>0</v>
      </c>
      <c r="O16">
        <f t="shared" si="15"/>
        <v>0</v>
      </c>
    </row>
    <row r="17" spans="2:15" x14ac:dyDescent="0.25">
      <c r="B17" s="3"/>
      <c r="C17" s="3"/>
      <c r="D17" s="3"/>
      <c r="E17" s="2" t="e">
        <f t="shared" si="11"/>
        <v>#DIV/0!</v>
      </c>
      <c r="H17">
        <f t="shared" si="12"/>
        <v>0</v>
      </c>
      <c r="L17">
        <f t="shared" ref="L17" si="32">B17*10</f>
        <v>0</v>
      </c>
      <c r="M17">
        <f t="shared" si="14"/>
        <v>0</v>
      </c>
      <c r="O17">
        <f t="shared" ref="O17" si="33">SUM(I17:N17)</f>
        <v>0</v>
      </c>
    </row>
    <row r="18" spans="2:15" x14ac:dyDescent="0.25">
      <c r="B18" s="3"/>
      <c r="C18" s="3"/>
      <c r="D18" s="3"/>
      <c r="E18" s="2" t="e">
        <f t="shared" si="11"/>
        <v>#DIV/0!</v>
      </c>
      <c r="H18">
        <f t="shared" si="12"/>
        <v>0</v>
      </c>
      <c r="L18">
        <f t="shared" si="13"/>
        <v>0</v>
      </c>
      <c r="M18">
        <f t="shared" si="14"/>
        <v>0</v>
      </c>
      <c r="O18">
        <f t="shared" si="15"/>
        <v>0</v>
      </c>
    </row>
    <row r="19" spans="2:15" x14ac:dyDescent="0.25">
      <c r="B19" s="3"/>
      <c r="C19" s="3"/>
      <c r="D19" s="3"/>
      <c r="E19" s="2" t="e">
        <f t="shared" si="11"/>
        <v>#DIV/0!</v>
      </c>
      <c r="H19">
        <f t="shared" si="12"/>
        <v>0</v>
      </c>
      <c r="L19">
        <f t="shared" si="13"/>
        <v>0</v>
      </c>
      <c r="M19">
        <f t="shared" si="14"/>
        <v>0</v>
      </c>
      <c r="O19">
        <f t="shared" si="15"/>
        <v>0</v>
      </c>
    </row>
    <row r="20" spans="2:15" x14ac:dyDescent="0.25">
      <c r="B20" s="3"/>
      <c r="C20" s="3"/>
      <c r="D20" s="3"/>
      <c r="E20" s="2" t="e">
        <f t="shared" si="11"/>
        <v>#DIV/0!</v>
      </c>
      <c r="H20">
        <f t="shared" si="12"/>
        <v>0</v>
      </c>
      <c r="L20">
        <f t="shared" si="13"/>
        <v>0</v>
      </c>
      <c r="M20">
        <f t="shared" si="14"/>
        <v>0</v>
      </c>
      <c r="O20">
        <f t="shared" ref="O20" si="34">SUM(I20:N20)</f>
        <v>0</v>
      </c>
    </row>
    <row r="21" spans="2:15" x14ac:dyDescent="0.25">
      <c r="B21" s="3"/>
      <c r="C21" s="3"/>
      <c r="D21" s="3"/>
      <c r="E21" s="2" t="e">
        <f t="shared" ref="E21" si="35">(B21)/(B21+C21+D21)</f>
        <v>#DIV/0!</v>
      </c>
      <c r="H21">
        <f t="shared" ref="H21" si="36">F21-G21</f>
        <v>0</v>
      </c>
      <c r="L21">
        <f t="shared" ref="L21" si="37">B21*10</f>
        <v>0</v>
      </c>
      <c r="M21">
        <f t="shared" ref="M21" si="38">D21*5</f>
        <v>0</v>
      </c>
      <c r="O21">
        <f t="shared" ref="O21" si="39">SUM(I21:N21)</f>
        <v>0</v>
      </c>
    </row>
    <row r="22" spans="2:15" x14ac:dyDescent="0.25">
      <c r="B22" s="3"/>
      <c r="C22" s="3"/>
      <c r="D22" s="3"/>
      <c r="E22" s="2" t="e">
        <f t="shared" si="11"/>
        <v>#DIV/0!</v>
      </c>
      <c r="H22">
        <f t="shared" si="12"/>
        <v>0</v>
      </c>
      <c r="L22">
        <f t="shared" si="13"/>
        <v>0</v>
      </c>
      <c r="M22">
        <f t="shared" si="14"/>
        <v>0</v>
      </c>
      <c r="O22">
        <f t="shared" ref="O22" si="40">SUM(I22:N22)</f>
        <v>0</v>
      </c>
    </row>
    <row r="23" spans="2:15" x14ac:dyDescent="0.25">
      <c r="E23" s="2" t="e">
        <f t="shared" si="11"/>
        <v>#DIV/0!</v>
      </c>
      <c r="H23">
        <f t="shared" si="12"/>
        <v>0</v>
      </c>
      <c r="L23">
        <f t="shared" si="13"/>
        <v>0</v>
      </c>
      <c r="M23">
        <f t="shared" si="14"/>
        <v>0</v>
      </c>
      <c r="O23">
        <f t="shared" si="15"/>
        <v>0</v>
      </c>
    </row>
    <row r="24" spans="2:15" x14ac:dyDescent="0.25">
      <c r="E24" s="2" t="e">
        <f t="shared" si="11"/>
        <v>#DIV/0!</v>
      </c>
      <c r="H24">
        <f t="shared" si="12"/>
        <v>0</v>
      </c>
      <c r="L24">
        <f t="shared" si="13"/>
        <v>0</v>
      </c>
      <c r="M24">
        <f t="shared" si="14"/>
        <v>0</v>
      </c>
      <c r="O24">
        <f t="shared" ref="O24" si="41">SUM(I24:N24)</f>
        <v>0</v>
      </c>
    </row>
    <row r="25" spans="2:15" x14ac:dyDescent="0.25">
      <c r="E25" s="2" t="e">
        <f t="shared" si="11"/>
        <v>#DIV/0!</v>
      </c>
      <c r="H25">
        <f t="shared" si="12"/>
        <v>0</v>
      </c>
      <c r="L25">
        <f t="shared" si="13"/>
        <v>0</v>
      </c>
      <c r="M25">
        <f t="shared" si="14"/>
        <v>0</v>
      </c>
      <c r="O25">
        <f t="shared" si="15"/>
        <v>0</v>
      </c>
    </row>
    <row r="26" spans="2:15" x14ac:dyDescent="0.25">
      <c r="E26" s="2" t="e">
        <f t="shared" si="11"/>
        <v>#DIV/0!</v>
      </c>
      <c r="H26">
        <f t="shared" si="12"/>
        <v>0</v>
      </c>
      <c r="L26">
        <f t="shared" si="13"/>
        <v>0</v>
      </c>
      <c r="M26">
        <f t="shared" si="14"/>
        <v>0</v>
      </c>
      <c r="O26">
        <f t="shared" si="15"/>
        <v>0</v>
      </c>
    </row>
    <row r="27" spans="2:15" x14ac:dyDescent="0.25">
      <c r="E27" s="2" t="e">
        <f t="shared" si="11"/>
        <v>#DIV/0!</v>
      </c>
      <c r="H27">
        <f t="shared" si="12"/>
        <v>0</v>
      </c>
      <c r="L27">
        <f t="shared" si="13"/>
        <v>0</v>
      </c>
      <c r="M27">
        <f t="shared" si="14"/>
        <v>0</v>
      </c>
      <c r="O27">
        <f t="shared" ref="O27" si="42">SUM(I27:N27)</f>
        <v>0</v>
      </c>
    </row>
    <row r="28" spans="2:15" x14ac:dyDescent="0.25">
      <c r="E28" s="2" t="e">
        <f t="shared" si="11"/>
        <v>#DIV/0!</v>
      </c>
      <c r="H28">
        <f t="shared" si="12"/>
        <v>0</v>
      </c>
      <c r="L28">
        <f t="shared" si="13"/>
        <v>0</v>
      </c>
      <c r="M28">
        <f t="shared" si="14"/>
        <v>0</v>
      </c>
      <c r="O28">
        <f t="shared" ref="O28" si="43">SUM(I28:N28)</f>
        <v>0</v>
      </c>
    </row>
    <row r="29" spans="2:15" x14ac:dyDescent="0.25">
      <c r="E29" s="2" t="e">
        <f t="shared" si="11"/>
        <v>#DIV/0!</v>
      </c>
      <c r="H29">
        <f t="shared" si="12"/>
        <v>0</v>
      </c>
      <c r="L29">
        <f t="shared" si="13"/>
        <v>0</v>
      </c>
      <c r="M29">
        <f t="shared" si="14"/>
        <v>0</v>
      </c>
      <c r="O29">
        <f t="shared" si="15"/>
        <v>0</v>
      </c>
    </row>
    <row r="30" spans="2:15" x14ac:dyDescent="0.25">
      <c r="E30" s="2" t="e">
        <f t="shared" si="11"/>
        <v>#DIV/0!</v>
      </c>
      <c r="H30">
        <f t="shared" si="12"/>
        <v>0</v>
      </c>
      <c r="L30">
        <f t="shared" si="13"/>
        <v>0</v>
      </c>
      <c r="M30">
        <f t="shared" si="14"/>
        <v>0</v>
      </c>
      <c r="O30">
        <f t="shared" si="15"/>
        <v>0</v>
      </c>
    </row>
    <row r="31" spans="2:15" x14ac:dyDescent="0.25">
      <c r="E31" s="2" t="e">
        <f t="shared" si="11"/>
        <v>#DIV/0!</v>
      </c>
      <c r="H31">
        <f t="shared" si="12"/>
        <v>0</v>
      </c>
      <c r="L31">
        <f t="shared" si="13"/>
        <v>0</v>
      </c>
      <c r="M31">
        <f t="shared" si="14"/>
        <v>0</v>
      </c>
      <c r="O31">
        <f t="shared" ref="O31" si="44">SUM(I31:N31)</f>
        <v>0</v>
      </c>
    </row>
    <row r="32" spans="2:15" x14ac:dyDescent="0.25">
      <c r="E32" s="2" t="e">
        <f t="shared" si="11"/>
        <v>#DIV/0!</v>
      </c>
      <c r="H32">
        <f t="shared" si="12"/>
        <v>0</v>
      </c>
      <c r="L32">
        <f t="shared" si="13"/>
        <v>0</v>
      </c>
      <c r="M32">
        <f t="shared" si="14"/>
        <v>0</v>
      </c>
      <c r="O32">
        <f t="shared" si="15"/>
        <v>0</v>
      </c>
    </row>
    <row r="33" spans="5:15" x14ac:dyDescent="0.25">
      <c r="E33" s="2" t="e">
        <f t="shared" si="11"/>
        <v>#DIV/0!</v>
      </c>
      <c r="H33">
        <f t="shared" si="12"/>
        <v>0</v>
      </c>
      <c r="L33">
        <f t="shared" si="13"/>
        <v>0</v>
      </c>
      <c r="M33">
        <v>0</v>
      </c>
      <c r="O33">
        <f t="shared" si="15"/>
        <v>0</v>
      </c>
    </row>
    <row r="34" spans="5:15" x14ac:dyDescent="0.25">
      <c r="E34" s="2" t="e">
        <f t="shared" si="11"/>
        <v>#DIV/0!</v>
      </c>
      <c r="H34">
        <f t="shared" si="12"/>
        <v>0</v>
      </c>
      <c r="L34">
        <f t="shared" si="13"/>
        <v>0</v>
      </c>
      <c r="M34">
        <f t="shared" ref="M34:M92" si="45">D34*5</f>
        <v>0</v>
      </c>
      <c r="O34">
        <f t="shared" si="15"/>
        <v>0</v>
      </c>
    </row>
    <row r="35" spans="5:15" x14ac:dyDescent="0.25">
      <c r="E35" s="2" t="e">
        <f t="shared" si="11"/>
        <v>#DIV/0!</v>
      </c>
      <c r="H35">
        <f t="shared" si="12"/>
        <v>0</v>
      </c>
      <c r="L35">
        <f t="shared" si="13"/>
        <v>0</v>
      </c>
      <c r="M35">
        <f t="shared" si="45"/>
        <v>0</v>
      </c>
      <c r="O35">
        <f t="shared" si="15"/>
        <v>0</v>
      </c>
    </row>
    <row r="36" spans="5:15" x14ac:dyDescent="0.25">
      <c r="E36" s="2" t="e">
        <f t="shared" si="11"/>
        <v>#DIV/0!</v>
      </c>
      <c r="H36">
        <f t="shared" si="12"/>
        <v>0</v>
      </c>
      <c r="L36">
        <f t="shared" si="13"/>
        <v>0</v>
      </c>
      <c r="M36">
        <f t="shared" si="45"/>
        <v>0</v>
      </c>
      <c r="O36">
        <f t="shared" si="15"/>
        <v>0</v>
      </c>
    </row>
    <row r="37" spans="5:15" x14ac:dyDescent="0.25">
      <c r="E37" s="2" t="e">
        <f t="shared" si="11"/>
        <v>#DIV/0!</v>
      </c>
      <c r="H37">
        <f t="shared" si="12"/>
        <v>0</v>
      </c>
      <c r="L37">
        <f t="shared" si="13"/>
        <v>0</v>
      </c>
      <c r="M37">
        <f t="shared" si="45"/>
        <v>0</v>
      </c>
      <c r="O37">
        <f t="shared" si="15"/>
        <v>0</v>
      </c>
    </row>
    <row r="38" spans="5:15" x14ac:dyDescent="0.25">
      <c r="E38" s="2" t="e">
        <f t="shared" si="11"/>
        <v>#DIV/0!</v>
      </c>
      <c r="H38">
        <f t="shared" si="12"/>
        <v>0</v>
      </c>
      <c r="L38">
        <f t="shared" si="13"/>
        <v>0</v>
      </c>
      <c r="M38">
        <f t="shared" si="45"/>
        <v>0</v>
      </c>
      <c r="O38">
        <f t="shared" si="15"/>
        <v>0</v>
      </c>
    </row>
    <row r="39" spans="5:15" x14ac:dyDescent="0.25">
      <c r="E39" s="2" t="e">
        <f t="shared" si="11"/>
        <v>#DIV/0!</v>
      </c>
      <c r="H39">
        <f t="shared" si="12"/>
        <v>0</v>
      </c>
      <c r="L39">
        <f t="shared" si="13"/>
        <v>0</v>
      </c>
      <c r="M39">
        <f t="shared" si="45"/>
        <v>0</v>
      </c>
      <c r="O39">
        <f t="shared" si="15"/>
        <v>0</v>
      </c>
    </row>
    <row r="40" spans="5:15" x14ac:dyDescent="0.25">
      <c r="E40" s="2" t="e">
        <f t="shared" si="11"/>
        <v>#DIV/0!</v>
      </c>
      <c r="H40">
        <f t="shared" si="12"/>
        <v>0</v>
      </c>
      <c r="L40">
        <f t="shared" si="13"/>
        <v>0</v>
      </c>
      <c r="M40">
        <f t="shared" si="45"/>
        <v>0</v>
      </c>
      <c r="O40">
        <f t="shared" si="15"/>
        <v>0</v>
      </c>
    </row>
    <row r="41" spans="5:15" x14ac:dyDescent="0.25">
      <c r="E41" s="2" t="e">
        <f t="shared" si="11"/>
        <v>#DIV/0!</v>
      </c>
      <c r="H41">
        <f t="shared" si="12"/>
        <v>0</v>
      </c>
      <c r="L41">
        <f t="shared" si="13"/>
        <v>0</v>
      </c>
      <c r="M41">
        <f t="shared" si="45"/>
        <v>0</v>
      </c>
      <c r="O41">
        <f t="shared" si="15"/>
        <v>0</v>
      </c>
    </row>
    <row r="42" spans="5:15" x14ac:dyDescent="0.25">
      <c r="E42" s="2" t="e">
        <f t="shared" si="11"/>
        <v>#DIV/0!</v>
      </c>
      <c r="H42">
        <f t="shared" si="12"/>
        <v>0</v>
      </c>
      <c r="L42">
        <f t="shared" si="13"/>
        <v>0</v>
      </c>
      <c r="M42">
        <f t="shared" si="45"/>
        <v>0</v>
      </c>
      <c r="O42">
        <f t="shared" si="15"/>
        <v>0</v>
      </c>
    </row>
    <row r="43" spans="5:15" x14ac:dyDescent="0.25">
      <c r="E43" s="2" t="e">
        <f t="shared" si="11"/>
        <v>#DIV/0!</v>
      </c>
      <c r="H43">
        <f t="shared" si="12"/>
        <v>0</v>
      </c>
      <c r="L43">
        <f t="shared" si="13"/>
        <v>0</v>
      </c>
      <c r="M43">
        <f t="shared" si="45"/>
        <v>0</v>
      </c>
      <c r="O43">
        <f t="shared" ref="O43" si="46">SUM(I43:N43)</f>
        <v>0</v>
      </c>
    </row>
    <row r="44" spans="5:15" x14ac:dyDescent="0.25">
      <c r="E44" s="2" t="e">
        <f t="shared" si="11"/>
        <v>#DIV/0!</v>
      </c>
      <c r="H44">
        <f t="shared" si="12"/>
        <v>0</v>
      </c>
      <c r="L44">
        <f t="shared" si="13"/>
        <v>0</v>
      </c>
      <c r="M44">
        <f t="shared" si="45"/>
        <v>0</v>
      </c>
      <c r="O44">
        <f t="shared" si="15"/>
        <v>0</v>
      </c>
    </row>
    <row r="45" spans="5:15" x14ac:dyDescent="0.25">
      <c r="E45" s="2" t="e">
        <f t="shared" si="11"/>
        <v>#DIV/0!</v>
      </c>
      <c r="H45">
        <f t="shared" si="12"/>
        <v>0</v>
      </c>
      <c r="L45">
        <f t="shared" si="13"/>
        <v>0</v>
      </c>
      <c r="M45">
        <f t="shared" si="45"/>
        <v>0</v>
      </c>
      <c r="O45">
        <f t="shared" si="15"/>
        <v>0</v>
      </c>
    </row>
    <row r="46" spans="5:15" x14ac:dyDescent="0.25">
      <c r="E46" s="2" t="e">
        <f t="shared" si="11"/>
        <v>#DIV/0!</v>
      </c>
      <c r="H46">
        <f t="shared" si="12"/>
        <v>0</v>
      </c>
      <c r="L46">
        <f t="shared" si="13"/>
        <v>0</v>
      </c>
      <c r="M46">
        <f t="shared" si="45"/>
        <v>0</v>
      </c>
      <c r="O46">
        <f t="shared" si="15"/>
        <v>0</v>
      </c>
    </row>
    <row r="47" spans="5:15" x14ac:dyDescent="0.25">
      <c r="E47" s="2" t="e">
        <f t="shared" si="11"/>
        <v>#DIV/0!</v>
      </c>
      <c r="H47">
        <f t="shared" si="12"/>
        <v>0</v>
      </c>
      <c r="L47">
        <f t="shared" si="13"/>
        <v>0</v>
      </c>
      <c r="M47">
        <f t="shared" si="45"/>
        <v>0</v>
      </c>
      <c r="O47">
        <f t="shared" si="15"/>
        <v>0</v>
      </c>
    </row>
    <row r="48" spans="5:15" x14ac:dyDescent="0.25">
      <c r="E48" s="2" t="e">
        <f t="shared" si="11"/>
        <v>#DIV/0!</v>
      </c>
      <c r="H48">
        <f t="shared" si="12"/>
        <v>0</v>
      </c>
      <c r="L48">
        <f t="shared" si="13"/>
        <v>0</v>
      </c>
      <c r="M48">
        <f t="shared" si="45"/>
        <v>0</v>
      </c>
      <c r="O48">
        <f t="shared" si="15"/>
        <v>0</v>
      </c>
    </row>
    <row r="49" spans="1:16" x14ac:dyDescent="0.25">
      <c r="E49" s="2" t="e">
        <f t="shared" si="11"/>
        <v>#DIV/0!</v>
      </c>
      <c r="H49">
        <f t="shared" si="12"/>
        <v>0</v>
      </c>
      <c r="L49">
        <f t="shared" si="13"/>
        <v>0</v>
      </c>
      <c r="M49">
        <f t="shared" si="45"/>
        <v>0</v>
      </c>
      <c r="O49">
        <f t="shared" si="15"/>
        <v>0</v>
      </c>
    </row>
    <row r="50" spans="1:16" x14ac:dyDescent="0.25">
      <c r="E50" s="2" t="e">
        <f t="shared" si="11"/>
        <v>#DIV/0!</v>
      </c>
      <c r="H50">
        <f t="shared" si="12"/>
        <v>0</v>
      </c>
      <c r="L50">
        <f t="shared" si="13"/>
        <v>0</v>
      </c>
      <c r="M50">
        <f t="shared" si="45"/>
        <v>0</v>
      </c>
      <c r="O50">
        <f t="shared" ref="O50" si="47">SUM(I50:N50)</f>
        <v>0</v>
      </c>
    </row>
    <row r="51" spans="1:16" x14ac:dyDescent="0.25">
      <c r="E51" s="2" t="e">
        <f t="shared" si="11"/>
        <v>#DIV/0!</v>
      </c>
      <c r="H51">
        <f t="shared" si="12"/>
        <v>0</v>
      </c>
      <c r="L51">
        <f t="shared" si="13"/>
        <v>0</v>
      </c>
      <c r="M51">
        <f t="shared" si="45"/>
        <v>0</v>
      </c>
      <c r="O51">
        <f t="shared" si="15"/>
        <v>0</v>
      </c>
    </row>
    <row r="52" spans="1:16" x14ac:dyDescent="0.25">
      <c r="E52" s="2" t="e">
        <f t="shared" si="11"/>
        <v>#DIV/0!</v>
      </c>
      <c r="H52">
        <f t="shared" si="12"/>
        <v>0</v>
      </c>
      <c r="L52">
        <f t="shared" si="13"/>
        <v>0</v>
      </c>
      <c r="M52">
        <f t="shared" si="45"/>
        <v>0</v>
      </c>
      <c r="O52">
        <f t="shared" si="15"/>
        <v>0</v>
      </c>
    </row>
    <row r="53" spans="1:16" x14ac:dyDescent="0.25">
      <c r="E53" s="2" t="e">
        <f t="shared" si="11"/>
        <v>#DIV/0!</v>
      </c>
      <c r="H53">
        <f t="shared" si="12"/>
        <v>0</v>
      </c>
      <c r="L53">
        <f t="shared" si="13"/>
        <v>0</v>
      </c>
      <c r="M53">
        <f t="shared" si="45"/>
        <v>0</v>
      </c>
      <c r="O53">
        <f t="shared" si="15"/>
        <v>0</v>
      </c>
    </row>
    <row r="54" spans="1:16" x14ac:dyDescent="0.25">
      <c r="A54" s="6"/>
      <c r="B54" s="4"/>
      <c r="C54" s="4"/>
      <c r="D54" s="4"/>
      <c r="E54" s="5" t="e">
        <f t="shared" si="11"/>
        <v>#DIV/0!</v>
      </c>
      <c r="F54" s="4"/>
      <c r="G54" s="4"/>
      <c r="H54" s="4">
        <f t="shared" si="12"/>
        <v>0</v>
      </c>
      <c r="I54" s="4"/>
      <c r="J54" s="4"/>
      <c r="K54" s="4"/>
      <c r="L54" s="4">
        <f t="shared" si="13"/>
        <v>0</v>
      </c>
      <c r="M54" s="4">
        <f t="shared" si="45"/>
        <v>0</v>
      </c>
      <c r="N54" s="4"/>
      <c r="O54" s="4">
        <f t="shared" si="15"/>
        <v>0</v>
      </c>
      <c r="P54" s="4"/>
    </row>
    <row r="55" spans="1:16" x14ac:dyDescent="0.25">
      <c r="E55" s="2" t="e">
        <f t="shared" si="11"/>
        <v>#DIV/0!</v>
      </c>
      <c r="H55">
        <f t="shared" si="12"/>
        <v>0</v>
      </c>
      <c r="L55">
        <f t="shared" si="13"/>
        <v>0</v>
      </c>
      <c r="M55">
        <f t="shared" si="45"/>
        <v>0</v>
      </c>
      <c r="O55">
        <f t="shared" si="15"/>
        <v>0</v>
      </c>
      <c r="P55" s="4"/>
    </row>
    <row r="56" spans="1:16" x14ac:dyDescent="0.25">
      <c r="E56" s="2" t="e">
        <f t="shared" si="11"/>
        <v>#DIV/0!</v>
      </c>
      <c r="H56">
        <f t="shared" si="12"/>
        <v>0</v>
      </c>
      <c r="L56">
        <f t="shared" si="13"/>
        <v>0</v>
      </c>
      <c r="M56">
        <f t="shared" si="45"/>
        <v>0</v>
      </c>
      <c r="O56">
        <f t="shared" si="15"/>
        <v>0</v>
      </c>
    </row>
    <row r="57" spans="1:16" x14ac:dyDescent="0.25">
      <c r="E57" s="2" t="e">
        <f t="shared" si="11"/>
        <v>#DIV/0!</v>
      </c>
      <c r="H57">
        <f t="shared" si="12"/>
        <v>0</v>
      </c>
      <c r="L57">
        <f t="shared" si="13"/>
        <v>0</v>
      </c>
      <c r="M57">
        <f t="shared" si="45"/>
        <v>0</v>
      </c>
      <c r="O57">
        <f t="shared" si="15"/>
        <v>0</v>
      </c>
    </row>
    <row r="58" spans="1:16" x14ac:dyDescent="0.25">
      <c r="A58" s="6"/>
      <c r="B58" s="4"/>
      <c r="C58" s="4"/>
      <c r="D58" s="4"/>
      <c r="E58" s="5" t="e">
        <f t="shared" si="11"/>
        <v>#DIV/0!</v>
      </c>
      <c r="F58" s="4"/>
      <c r="G58" s="4"/>
      <c r="H58" s="4">
        <f t="shared" si="12"/>
        <v>0</v>
      </c>
      <c r="I58" s="4"/>
      <c r="J58" s="4"/>
      <c r="K58" s="4"/>
      <c r="L58" s="4">
        <f t="shared" si="13"/>
        <v>0</v>
      </c>
      <c r="M58" s="4">
        <f t="shared" si="45"/>
        <v>0</v>
      </c>
      <c r="N58" s="4"/>
      <c r="O58" s="4">
        <f t="shared" si="15"/>
        <v>0</v>
      </c>
      <c r="P58" s="4"/>
    </row>
    <row r="59" spans="1:16" x14ac:dyDescent="0.25">
      <c r="A59" s="6"/>
      <c r="B59" s="4"/>
      <c r="C59" s="4"/>
      <c r="D59" s="4"/>
      <c r="E59" s="5" t="e">
        <f t="shared" si="11"/>
        <v>#DIV/0!</v>
      </c>
      <c r="F59" s="4"/>
      <c r="G59" s="4"/>
      <c r="H59" s="4">
        <f t="shared" si="12"/>
        <v>0</v>
      </c>
      <c r="I59" s="4"/>
      <c r="J59" s="4"/>
      <c r="K59" s="4"/>
      <c r="L59" s="4">
        <f t="shared" si="13"/>
        <v>0</v>
      </c>
      <c r="M59" s="4">
        <f t="shared" si="45"/>
        <v>0</v>
      </c>
      <c r="N59" s="4"/>
      <c r="O59" s="4">
        <f t="shared" si="15"/>
        <v>0</v>
      </c>
      <c r="P59" s="4"/>
    </row>
    <row r="60" spans="1:16" x14ac:dyDescent="0.25">
      <c r="A60" s="6"/>
      <c r="B60" s="4"/>
      <c r="C60" s="4"/>
      <c r="D60" s="4"/>
      <c r="E60" s="5" t="e">
        <f t="shared" si="11"/>
        <v>#DIV/0!</v>
      </c>
      <c r="F60" s="4"/>
      <c r="G60" s="4"/>
      <c r="H60" s="4">
        <f t="shared" si="12"/>
        <v>0</v>
      </c>
      <c r="I60" s="4"/>
      <c r="J60" s="4"/>
      <c r="K60" s="4"/>
      <c r="L60" s="4">
        <f t="shared" si="13"/>
        <v>0</v>
      </c>
      <c r="M60" s="4">
        <f t="shared" si="45"/>
        <v>0</v>
      </c>
      <c r="N60" s="4"/>
      <c r="O60" s="4">
        <f t="shared" si="15"/>
        <v>0</v>
      </c>
      <c r="P60" s="4"/>
    </row>
    <row r="61" spans="1:16" x14ac:dyDescent="0.25">
      <c r="A61" s="6"/>
      <c r="B61" s="4"/>
      <c r="C61" s="4"/>
      <c r="D61" s="4"/>
      <c r="E61" s="5" t="e">
        <f t="shared" si="11"/>
        <v>#DIV/0!</v>
      </c>
      <c r="F61" s="4"/>
      <c r="G61" s="4"/>
      <c r="H61" s="4">
        <f t="shared" si="12"/>
        <v>0</v>
      </c>
      <c r="I61" s="4"/>
      <c r="J61" s="4"/>
      <c r="K61" s="4"/>
      <c r="L61" s="4">
        <f t="shared" si="13"/>
        <v>0</v>
      </c>
      <c r="M61" s="4">
        <f t="shared" si="45"/>
        <v>0</v>
      </c>
      <c r="N61" s="4"/>
      <c r="O61" s="4">
        <f t="shared" si="15"/>
        <v>0</v>
      </c>
      <c r="P61" s="4"/>
    </row>
    <row r="62" spans="1:16" x14ac:dyDescent="0.25">
      <c r="A62" s="6"/>
      <c r="B62" s="4"/>
      <c r="C62" s="4"/>
      <c r="D62" s="4"/>
      <c r="E62" s="5" t="e">
        <f t="shared" si="11"/>
        <v>#DIV/0!</v>
      </c>
      <c r="F62" s="4"/>
      <c r="G62" s="4"/>
      <c r="H62" s="4">
        <f t="shared" si="12"/>
        <v>0</v>
      </c>
      <c r="I62" s="4"/>
      <c r="J62" s="4"/>
      <c r="K62" s="4"/>
      <c r="L62" s="4">
        <f t="shared" si="13"/>
        <v>0</v>
      </c>
      <c r="M62" s="4">
        <f t="shared" si="45"/>
        <v>0</v>
      </c>
      <c r="N62" s="4"/>
      <c r="O62" s="4">
        <f t="shared" si="15"/>
        <v>0</v>
      </c>
      <c r="P62" s="4"/>
    </row>
    <row r="63" spans="1:16" x14ac:dyDescent="0.25">
      <c r="A63" s="6"/>
      <c r="B63" s="4"/>
      <c r="C63" s="4"/>
      <c r="D63" s="4"/>
      <c r="E63" s="5" t="e">
        <f t="shared" si="11"/>
        <v>#DIV/0!</v>
      </c>
      <c r="F63" s="4"/>
      <c r="G63" s="4"/>
      <c r="H63" s="4">
        <f t="shared" si="12"/>
        <v>0</v>
      </c>
      <c r="I63" s="4"/>
      <c r="J63" s="4"/>
      <c r="K63" s="4"/>
      <c r="L63" s="4">
        <f t="shared" si="13"/>
        <v>0</v>
      </c>
      <c r="M63" s="4">
        <f t="shared" si="45"/>
        <v>0</v>
      </c>
      <c r="N63" s="4"/>
      <c r="O63" s="4">
        <f t="shared" ref="O63:O92" si="48">SUM(I63:N63)</f>
        <v>0</v>
      </c>
    </row>
    <row r="64" spans="1:16" x14ac:dyDescent="0.25">
      <c r="E64" s="2" t="e">
        <f t="shared" si="11"/>
        <v>#DIV/0!</v>
      </c>
      <c r="H64">
        <f t="shared" si="12"/>
        <v>0</v>
      </c>
      <c r="L64">
        <f t="shared" si="13"/>
        <v>0</v>
      </c>
      <c r="M64">
        <f t="shared" si="45"/>
        <v>0</v>
      </c>
      <c r="O64">
        <f t="shared" si="48"/>
        <v>0</v>
      </c>
    </row>
    <row r="65" spans="5:15" x14ac:dyDescent="0.25">
      <c r="E65" s="2" t="e">
        <f t="shared" si="11"/>
        <v>#DIV/0!</v>
      </c>
      <c r="H65">
        <f t="shared" si="12"/>
        <v>0</v>
      </c>
      <c r="L65">
        <f t="shared" si="13"/>
        <v>0</v>
      </c>
      <c r="M65">
        <f t="shared" si="45"/>
        <v>0</v>
      </c>
      <c r="O65">
        <f t="shared" si="48"/>
        <v>0</v>
      </c>
    </row>
    <row r="66" spans="5:15" x14ac:dyDescent="0.25">
      <c r="E66" s="2" t="e">
        <f t="shared" si="11"/>
        <v>#DIV/0!</v>
      </c>
      <c r="H66">
        <f t="shared" si="12"/>
        <v>0</v>
      </c>
      <c r="L66">
        <f t="shared" si="13"/>
        <v>0</v>
      </c>
      <c r="M66">
        <f t="shared" si="45"/>
        <v>0</v>
      </c>
      <c r="O66">
        <f t="shared" si="48"/>
        <v>0</v>
      </c>
    </row>
    <row r="67" spans="5:15" x14ac:dyDescent="0.25">
      <c r="E67" s="2" t="e">
        <f t="shared" si="11"/>
        <v>#DIV/0!</v>
      </c>
      <c r="H67">
        <f t="shared" si="12"/>
        <v>0</v>
      </c>
      <c r="L67">
        <f t="shared" si="13"/>
        <v>0</v>
      </c>
      <c r="M67">
        <f t="shared" si="45"/>
        <v>0</v>
      </c>
      <c r="O67">
        <f t="shared" si="48"/>
        <v>0</v>
      </c>
    </row>
    <row r="68" spans="5:15" x14ac:dyDescent="0.25">
      <c r="E68" s="2" t="e">
        <f t="shared" si="11"/>
        <v>#DIV/0!</v>
      </c>
      <c r="H68">
        <f t="shared" si="12"/>
        <v>0</v>
      </c>
      <c r="L68">
        <f t="shared" si="13"/>
        <v>0</v>
      </c>
      <c r="M68">
        <f t="shared" si="45"/>
        <v>0</v>
      </c>
      <c r="O68">
        <f t="shared" si="48"/>
        <v>0</v>
      </c>
    </row>
    <row r="69" spans="5:15" x14ac:dyDescent="0.25">
      <c r="E69" s="2" t="e">
        <f t="shared" si="11"/>
        <v>#DIV/0!</v>
      </c>
      <c r="H69">
        <f t="shared" si="12"/>
        <v>0</v>
      </c>
      <c r="L69">
        <f t="shared" si="13"/>
        <v>0</v>
      </c>
      <c r="M69">
        <f t="shared" si="45"/>
        <v>0</v>
      </c>
      <c r="O69">
        <f t="shared" si="48"/>
        <v>0</v>
      </c>
    </row>
    <row r="70" spans="5:15" x14ac:dyDescent="0.25">
      <c r="E70" s="2" t="e">
        <f t="shared" si="11"/>
        <v>#DIV/0!</v>
      </c>
      <c r="H70">
        <f t="shared" si="12"/>
        <v>0</v>
      </c>
      <c r="M70">
        <f t="shared" si="45"/>
        <v>0</v>
      </c>
      <c r="O70">
        <f t="shared" si="48"/>
        <v>0</v>
      </c>
    </row>
    <row r="71" spans="5:15" x14ac:dyDescent="0.25">
      <c r="E71" s="2" t="e">
        <f t="shared" si="11"/>
        <v>#DIV/0!</v>
      </c>
      <c r="H71">
        <f t="shared" si="12"/>
        <v>0</v>
      </c>
      <c r="M71">
        <f t="shared" si="45"/>
        <v>0</v>
      </c>
      <c r="O71">
        <f t="shared" si="48"/>
        <v>0</v>
      </c>
    </row>
    <row r="72" spans="5:15" x14ac:dyDescent="0.25">
      <c r="E72" s="2" t="e">
        <f t="shared" si="11"/>
        <v>#DIV/0!</v>
      </c>
      <c r="H72">
        <f t="shared" si="12"/>
        <v>0</v>
      </c>
      <c r="M72">
        <f t="shared" si="45"/>
        <v>0</v>
      </c>
      <c r="O72">
        <f t="shared" si="48"/>
        <v>0</v>
      </c>
    </row>
    <row r="73" spans="5:15" x14ac:dyDescent="0.25">
      <c r="E73" s="2" t="e">
        <f t="shared" si="11"/>
        <v>#DIV/0!</v>
      </c>
      <c r="H73">
        <f t="shared" si="12"/>
        <v>0</v>
      </c>
      <c r="M73">
        <f t="shared" si="45"/>
        <v>0</v>
      </c>
      <c r="O73">
        <f t="shared" si="48"/>
        <v>0</v>
      </c>
    </row>
    <row r="74" spans="5:15" x14ac:dyDescent="0.25">
      <c r="E74" s="2" t="e">
        <f t="shared" si="11"/>
        <v>#DIV/0!</v>
      </c>
      <c r="H74">
        <f t="shared" si="12"/>
        <v>0</v>
      </c>
      <c r="M74">
        <f t="shared" si="45"/>
        <v>0</v>
      </c>
      <c r="O74">
        <f t="shared" si="48"/>
        <v>0</v>
      </c>
    </row>
    <row r="75" spans="5:15" x14ac:dyDescent="0.25">
      <c r="E75" s="2" t="e">
        <f t="shared" si="11"/>
        <v>#DIV/0!</v>
      </c>
      <c r="H75">
        <f t="shared" si="12"/>
        <v>0</v>
      </c>
      <c r="M75">
        <f t="shared" si="45"/>
        <v>0</v>
      </c>
      <c r="O75">
        <f t="shared" si="48"/>
        <v>0</v>
      </c>
    </row>
    <row r="76" spans="5:15" x14ac:dyDescent="0.25">
      <c r="E76" s="2" t="e">
        <f t="shared" si="11"/>
        <v>#DIV/0!</v>
      </c>
      <c r="H76">
        <f t="shared" si="12"/>
        <v>0</v>
      </c>
      <c r="M76">
        <f t="shared" si="45"/>
        <v>0</v>
      </c>
      <c r="O76">
        <f t="shared" si="48"/>
        <v>0</v>
      </c>
    </row>
    <row r="77" spans="5:15" x14ac:dyDescent="0.25">
      <c r="E77" s="2" t="e">
        <f t="shared" si="11"/>
        <v>#DIV/0!</v>
      </c>
      <c r="H77">
        <f t="shared" si="12"/>
        <v>0</v>
      </c>
      <c r="M77">
        <f t="shared" si="45"/>
        <v>0</v>
      </c>
      <c r="O77">
        <f t="shared" si="48"/>
        <v>0</v>
      </c>
    </row>
    <row r="78" spans="5:15" x14ac:dyDescent="0.25">
      <c r="E78" s="2" t="e">
        <f t="shared" si="11"/>
        <v>#DIV/0!</v>
      </c>
      <c r="H78">
        <f t="shared" si="12"/>
        <v>0</v>
      </c>
      <c r="M78">
        <f t="shared" si="45"/>
        <v>0</v>
      </c>
      <c r="O78">
        <f t="shared" si="48"/>
        <v>0</v>
      </c>
    </row>
    <row r="79" spans="5:15" x14ac:dyDescent="0.25">
      <c r="E79" s="2" t="e">
        <f t="shared" si="11"/>
        <v>#DIV/0!</v>
      </c>
      <c r="H79">
        <f t="shared" si="12"/>
        <v>0</v>
      </c>
      <c r="M79">
        <f t="shared" si="45"/>
        <v>0</v>
      </c>
      <c r="O79">
        <f t="shared" si="48"/>
        <v>0</v>
      </c>
    </row>
    <row r="80" spans="5:15" x14ac:dyDescent="0.25">
      <c r="E80" s="2" t="e">
        <f t="shared" ref="E80:E92" si="49">(B80)/(B80+C80+D80)</f>
        <v>#DIV/0!</v>
      </c>
      <c r="H80">
        <f t="shared" ref="H80:H92" si="50">F80-G80</f>
        <v>0</v>
      </c>
      <c r="M80">
        <f t="shared" si="45"/>
        <v>0</v>
      </c>
      <c r="O80">
        <f t="shared" si="48"/>
        <v>0</v>
      </c>
    </row>
    <row r="81" spans="5:15" x14ac:dyDescent="0.25">
      <c r="E81" s="2" t="e">
        <f t="shared" si="49"/>
        <v>#DIV/0!</v>
      </c>
      <c r="H81">
        <f t="shared" si="50"/>
        <v>0</v>
      </c>
      <c r="M81">
        <f t="shared" si="45"/>
        <v>0</v>
      </c>
      <c r="O81">
        <f t="shared" si="48"/>
        <v>0</v>
      </c>
    </row>
    <row r="82" spans="5:15" x14ac:dyDescent="0.25">
      <c r="E82" s="2" t="e">
        <f t="shared" si="49"/>
        <v>#DIV/0!</v>
      </c>
      <c r="H82">
        <f t="shared" si="50"/>
        <v>0</v>
      </c>
      <c r="M82">
        <f t="shared" si="45"/>
        <v>0</v>
      </c>
      <c r="O82">
        <f t="shared" si="48"/>
        <v>0</v>
      </c>
    </row>
    <row r="83" spans="5:15" x14ac:dyDescent="0.25">
      <c r="E83" s="2" t="e">
        <f t="shared" si="49"/>
        <v>#DIV/0!</v>
      </c>
      <c r="H83">
        <f t="shared" si="50"/>
        <v>0</v>
      </c>
      <c r="M83">
        <f t="shared" si="45"/>
        <v>0</v>
      </c>
      <c r="O83">
        <f t="shared" si="48"/>
        <v>0</v>
      </c>
    </row>
    <row r="84" spans="5:15" x14ac:dyDescent="0.25">
      <c r="E84" s="2" t="e">
        <f t="shared" si="49"/>
        <v>#DIV/0!</v>
      </c>
      <c r="H84">
        <f t="shared" si="50"/>
        <v>0</v>
      </c>
      <c r="M84">
        <f t="shared" si="45"/>
        <v>0</v>
      </c>
      <c r="O84">
        <f t="shared" si="48"/>
        <v>0</v>
      </c>
    </row>
    <row r="85" spans="5:15" x14ac:dyDescent="0.25">
      <c r="E85" s="2" t="e">
        <f t="shared" si="49"/>
        <v>#DIV/0!</v>
      </c>
      <c r="H85">
        <f t="shared" si="50"/>
        <v>0</v>
      </c>
      <c r="M85">
        <f t="shared" si="45"/>
        <v>0</v>
      </c>
      <c r="O85">
        <f t="shared" si="48"/>
        <v>0</v>
      </c>
    </row>
    <row r="86" spans="5:15" x14ac:dyDescent="0.25">
      <c r="E86" s="2" t="e">
        <f t="shared" si="49"/>
        <v>#DIV/0!</v>
      </c>
      <c r="H86">
        <f t="shared" si="50"/>
        <v>0</v>
      </c>
      <c r="M86">
        <f t="shared" si="45"/>
        <v>0</v>
      </c>
      <c r="O86">
        <f t="shared" si="48"/>
        <v>0</v>
      </c>
    </row>
    <row r="87" spans="5:15" x14ac:dyDescent="0.25">
      <c r="E87" s="2" t="e">
        <f t="shared" si="49"/>
        <v>#DIV/0!</v>
      </c>
      <c r="H87">
        <f t="shared" si="50"/>
        <v>0</v>
      </c>
      <c r="M87">
        <f t="shared" si="45"/>
        <v>0</v>
      </c>
      <c r="O87">
        <f t="shared" si="48"/>
        <v>0</v>
      </c>
    </row>
    <row r="88" spans="5:15" x14ac:dyDescent="0.25">
      <c r="E88" s="2" t="e">
        <f t="shared" si="49"/>
        <v>#DIV/0!</v>
      </c>
      <c r="H88">
        <f t="shared" si="50"/>
        <v>0</v>
      </c>
      <c r="M88">
        <f t="shared" si="45"/>
        <v>0</v>
      </c>
      <c r="O88">
        <f t="shared" si="48"/>
        <v>0</v>
      </c>
    </row>
    <row r="89" spans="5:15" x14ac:dyDescent="0.25">
      <c r="E89" t="e">
        <f t="shared" si="49"/>
        <v>#DIV/0!</v>
      </c>
      <c r="H89">
        <f t="shared" si="50"/>
        <v>0</v>
      </c>
      <c r="M89">
        <f t="shared" si="45"/>
        <v>0</v>
      </c>
      <c r="O89">
        <f t="shared" si="48"/>
        <v>0</v>
      </c>
    </row>
    <row r="90" spans="5:15" x14ac:dyDescent="0.25">
      <c r="E90" t="e">
        <f t="shared" si="49"/>
        <v>#DIV/0!</v>
      </c>
      <c r="H90">
        <f t="shared" si="50"/>
        <v>0</v>
      </c>
      <c r="M90">
        <f t="shared" si="45"/>
        <v>0</v>
      </c>
      <c r="O90">
        <f t="shared" si="48"/>
        <v>0</v>
      </c>
    </row>
    <row r="91" spans="5:15" x14ac:dyDescent="0.25">
      <c r="E91" t="e">
        <f t="shared" si="49"/>
        <v>#DIV/0!</v>
      </c>
      <c r="H91">
        <f t="shared" si="50"/>
        <v>0</v>
      </c>
      <c r="M91">
        <f t="shared" si="45"/>
        <v>0</v>
      </c>
      <c r="O91">
        <f t="shared" si="48"/>
        <v>0</v>
      </c>
    </row>
    <row r="92" spans="5:15" x14ac:dyDescent="0.25">
      <c r="E92" t="e">
        <f t="shared" si="49"/>
        <v>#DIV/0!</v>
      </c>
      <c r="H92">
        <f t="shared" si="50"/>
        <v>0</v>
      </c>
      <c r="M92">
        <f t="shared" si="45"/>
        <v>0</v>
      </c>
      <c r="O92">
        <f t="shared" si="48"/>
        <v>0</v>
      </c>
    </row>
  </sheetData>
  <sortState xmlns:xlrd2="http://schemas.microsoft.com/office/spreadsheetml/2017/richdata2" ref="A6:O77">
    <sortCondition ref="A20:A77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86"/>
  <sheetViews>
    <sheetView tabSelected="1" zoomScale="160" zoomScaleNormal="160" workbookViewId="0">
      <selection activeCell="H5" sqref="H5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92</v>
      </c>
      <c r="B3" s="3">
        <f>1*1</f>
        <v>1</v>
      </c>
      <c r="C3" s="3">
        <f>1*3</f>
        <v>3</v>
      </c>
      <c r="D3" s="3"/>
      <c r="E3" s="2">
        <f t="shared" ref="E3" si="0">(B3)/(B3+C3+D3)</f>
        <v>0.25</v>
      </c>
      <c r="F3" s="3">
        <f>1+10+26+1</f>
        <v>38</v>
      </c>
      <c r="G3" s="3">
        <f>10+16+6+12</f>
        <v>44</v>
      </c>
      <c r="H3">
        <f t="shared" ref="H3" si="1">F3-G3</f>
        <v>-6</v>
      </c>
      <c r="J3">
        <f>40*1</f>
        <v>40</v>
      </c>
      <c r="L3">
        <f t="shared" ref="L3" si="2">B3*10</f>
        <v>10</v>
      </c>
      <c r="M3">
        <f t="shared" ref="M3" si="3">D3*5</f>
        <v>0</v>
      </c>
      <c r="N3">
        <f>10*1</f>
        <v>10</v>
      </c>
      <c r="O3">
        <f t="shared" ref="O3" si="4">SUM(I3:N3)</f>
        <v>60</v>
      </c>
    </row>
    <row r="4" spans="1:27" x14ac:dyDescent="0.25">
      <c r="A4" s="3" t="s">
        <v>58</v>
      </c>
      <c r="B4" s="3">
        <f>1*1</f>
        <v>1</v>
      </c>
      <c r="C4" s="3">
        <f>1*2</f>
        <v>2</v>
      </c>
      <c r="D4" s="3"/>
      <c r="E4" s="2">
        <f t="shared" ref="E4:E86" si="5">(B4)/(B4+C4+D4)</f>
        <v>0.33333333333333331</v>
      </c>
      <c r="F4" s="3">
        <f>16+1+6</f>
        <v>23</v>
      </c>
      <c r="G4" s="3">
        <f>10+12+26</f>
        <v>48</v>
      </c>
      <c r="H4">
        <f t="shared" ref="H4:H15" si="6">F4-G4</f>
        <v>-25</v>
      </c>
      <c r="K4">
        <f>20*1</f>
        <v>20</v>
      </c>
      <c r="L4">
        <f t="shared" ref="L4:L76" si="7">B4*10</f>
        <v>10</v>
      </c>
      <c r="M4">
        <f t="shared" ref="M4:M86" si="8">D4*5</f>
        <v>0</v>
      </c>
      <c r="N4">
        <f t="shared" ref="N4:N5" si="9">10*1</f>
        <v>10</v>
      </c>
      <c r="O4">
        <f t="shared" ref="O4" si="10">SUM(I4:N4)</f>
        <v>40</v>
      </c>
    </row>
    <row r="5" spans="1:27" x14ac:dyDescent="0.25">
      <c r="A5" s="3" t="s">
        <v>154</v>
      </c>
      <c r="B5" s="3">
        <f>1*3</f>
        <v>3</v>
      </c>
      <c r="C5" s="3"/>
      <c r="D5" s="3"/>
      <c r="E5" s="2">
        <f t="shared" si="5"/>
        <v>1</v>
      </c>
      <c r="F5" s="3">
        <f>10+12+12</f>
        <v>34</v>
      </c>
      <c r="G5" s="3">
        <f>1+1+1</f>
        <v>3</v>
      </c>
      <c r="H5">
        <f t="shared" si="6"/>
        <v>31</v>
      </c>
      <c r="I5">
        <f>60*1</f>
        <v>60</v>
      </c>
      <c r="L5">
        <f t="shared" si="7"/>
        <v>30</v>
      </c>
      <c r="M5">
        <f t="shared" si="8"/>
        <v>0</v>
      </c>
      <c r="N5">
        <f t="shared" si="9"/>
        <v>10</v>
      </c>
      <c r="O5">
        <f t="shared" ref="O5:O9" si="11">SUM(I5:N5)</f>
        <v>100</v>
      </c>
    </row>
    <row r="6" spans="1:27" x14ac:dyDescent="0.25">
      <c r="B6" s="3"/>
      <c r="C6" s="3"/>
      <c r="D6" s="3"/>
      <c r="E6" s="2" t="e">
        <f t="shared" ref="E6" si="12">(B6)/(B6+C6+D6)</f>
        <v>#DIV/0!</v>
      </c>
      <c r="F6" s="3"/>
      <c r="G6" s="3"/>
      <c r="H6">
        <f t="shared" ref="H6" si="13">F6-G6</f>
        <v>0</v>
      </c>
      <c r="L6">
        <f t="shared" ref="L6" si="14">B6*10</f>
        <v>0</v>
      </c>
      <c r="M6">
        <f t="shared" ref="M6" si="15">D6*5</f>
        <v>0</v>
      </c>
      <c r="O6">
        <f t="shared" ref="O6" si="16">SUM(I6:N6)</f>
        <v>0</v>
      </c>
    </row>
    <row r="7" spans="1:27" x14ac:dyDescent="0.25">
      <c r="B7" s="3"/>
      <c r="C7" s="3"/>
      <c r="D7" s="3"/>
      <c r="E7" s="2" t="e">
        <f t="shared" si="5"/>
        <v>#DIV/0!</v>
      </c>
      <c r="F7" s="3"/>
      <c r="G7" s="3"/>
      <c r="H7">
        <f t="shared" si="6"/>
        <v>0</v>
      </c>
      <c r="L7">
        <f t="shared" si="7"/>
        <v>0</v>
      </c>
      <c r="M7">
        <f t="shared" si="8"/>
        <v>0</v>
      </c>
      <c r="O7">
        <f t="shared" si="11"/>
        <v>0</v>
      </c>
    </row>
    <row r="8" spans="1:27" x14ac:dyDescent="0.25">
      <c r="B8" s="3"/>
      <c r="C8" s="3"/>
      <c r="D8" s="3"/>
      <c r="E8" s="2" t="e">
        <f t="shared" si="5"/>
        <v>#DIV/0!</v>
      </c>
      <c r="F8" s="3"/>
      <c r="G8" s="3"/>
      <c r="H8">
        <f t="shared" ref="H8" si="17">F8-G8</f>
        <v>0</v>
      </c>
      <c r="L8">
        <f t="shared" si="7"/>
        <v>0</v>
      </c>
      <c r="M8">
        <f t="shared" si="8"/>
        <v>0</v>
      </c>
      <c r="O8">
        <f t="shared" si="11"/>
        <v>0</v>
      </c>
    </row>
    <row r="9" spans="1:27" x14ac:dyDescent="0.25">
      <c r="B9" s="3"/>
      <c r="C9" s="3"/>
      <c r="D9" s="3"/>
      <c r="E9" s="2" t="e">
        <f t="shared" ref="E9:E11" si="18">(B9)/(B9+C9+D9)</f>
        <v>#DIV/0!</v>
      </c>
      <c r="F9" s="3"/>
      <c r="G9" s="3"/>
      <c r="H9">
        <f>F9-G9</f>
        <v>0</v>
      </c>
      <c r="L9">
        <f t="shared" ref="L9:L11" si="19">B9*10</f>
        <v>0</v>
      </c>
      <c r="M9">
        <f t="shared" ref="M9:M11" si="20">D9*5</f>
        <v>0</v>
      </c>
      <c r="O9">
        <f t="shared" si="11"/>
        <v>0</v>
      </c>
    </row>
    <row r="10" spans="1:27" x14ac:dyDescent="0.25">
      <c r="B10" s="3"/>
      <c r="C10" s="3"/>
      <c r="D10" s="3"/>
      <c r="E10" s="2" t="e">
        <f t="shared" ref="E10" si="21">(B10)/(B10+C10+D10)</f>
        <v>#DIV/0!</v>
      </c>
      <c r="F10" s="3"/>
      <c r="G10" s="3"/>
      <c r="H10">
        <f t="shared" ref="H10" si="22">F10-G10</f>
        <v>0</v>
      </c>
      <c r="L10">
        <f t="shared" ref="L10" si="23">B10*10</f>
        <v>0</v>
      </c>
      <c r="M10">
        <f t="shared" ref="M10" si="24">D10*5</f>
        <v>0</v>
      </c>
      <c r="O10">
        <f t="shared" ref="O10" si="25">SUM(I10:N10)</f>
        <v>0</v>
      </c>
    </row>
    <row r="11" spans="1:27" x14ac:dyDescent="0.25">
      <c r="B11" s="3"/>
      <c r="C11" s="3"/>
      <c r="D11" s="3"/>
      <c r="E11" s="2" t="e">
        <f t="shared" si="18"/>
        <v>#DIV/0!</v>
      </c>
      <c r="F11" s="3"/>
      <c r="G11" s="3"/>
      <c r="H11">
        <f t="shared" ref="H11" si="26">F11-G11</f>
        <v>0</v>
      </c>
      <c r="L11">
        <f t="shared" si="19"/>
        <v>0</v>
      </c>
      <c r="M11">
        <f t="shared" si="20"/>
        <v>0</v>
      </c>
      <c r="O11">
        <f t="shared" ref="O11" si="27">SUM(I11:N11)</f>
        <v>0</v>
      </c>
    </row>
    <row r="12" spans="1:27" x14ac:dyDescent="0.25">
      <c r="B12" s="3"/>
      <c r="C12" s="3"/>
      <c r="D12" s="3"/>
      <c r="E12" s="2" t="e">
        <f t="shared" ref="E12" si="28">(B12)/(B12+C12+D12)</f>
        <v>#DIV/0!</v>
      </c>
      <c r="F12" s="3"/>
      <c r="G12" s="3"/>
      <c r="H12">
        <f t="shared" ref="H12" si="29">F12-G12</f>
        <v>0</v>
      </c>
      <c r="L12">
        <f t="shared" ref="L12" si="30">B12*10</f>
        <v>0</v>
      </c>
      <c r="M12">
        <f t="shared" ref="M12" si="31">D12*5</f>
        <v>0</v>
      </c>
      <c r="O12">
        <f t="shared" ref="O12" si="32">SUM(I12:N12)</f>
        <v>0</v>
      </c>
    </row>
    <row r="13" spans="1:27" x14ac:dyDescent="0.25">
      <c r="B13" s="3"/>
      <c r="C13" s="3"/>
      <c r="D13" s="3"/>
      <c r="E13" s="2" t="e">
        <f t="shared" si="5"/>
        <v>#DIV/0!</v>
      </c>
      <c r="F13" s="3"/>
      <c r="G13" s="3"/>
      <c r="H13">
        <f t="shared" si="6"/>
        <v>0</v>
      </c>
      <c r="L13">
        <f t="shared" si="7"/>
        <v>0</v>
      </c>
      <c r="M13">
        <f t="shared" si="8"/>
        <v>0</v>
      </c>
      <c r="O13">
        <f t="shared" ref="O13:O16" si="33">SUM(I13:N13)</f>
        <v>0</v>
      </c>
    </row>
    <row r="14" spans="1:27" x14ac:dyDescent="0.25">
      <c r="B14" s="3"/>
      <c r="C14" s="3"/>
      <c r="D14" s="3"/>
      <c r="E14" s="2" t="e">
        <f t="shared" ref="E14:E15" si="34">(B14)/(B14+C14+D14)</f>
        <v>#DIV/0!</v>
      </c>
      <c r="F14" s="3"/>
      <c r="G14" s="3"/>
      <c r="H14">
        <f t="shared" si="6"/>
        <v>0</v>
      </c>
      <c r="L14">
        <f t="shared" ref="L14:L15" si="35">B14*10</f>
        <v>0</v>
      </c>
      <c r="M14">
        <f t="shared" ref="M14:M15" si="36">D14*5</f>
        <v>0</v>
      </c>
      <c r="O14">
        <f t="shared" si="33"/>
        <v>0</v>
      </c>
    </row>
    <row r="15" spans="1:27" x14ac:dyDescent="0.25">
      <c r="B15" s="3"/>
      <c r="C15" s="3"/>
      <c r="D15" s="3"/>
      <c r="E15" s="2" t="e">
        <f t="shared" si="34"/>
        <v>#DIV/0!</v>
      </c>
      <c r="F15" s="3"/>
      <c r="G15" s="3"/>
      <c r="H15">
        <f t="shared" si="6"/>
        <v>0</v>
      </c>
      <c r="L15">
        <f t="shared" si="35"/>
        <v>0</v>
      </c>
      <c r="M15">
        <f t="shared" si="36"/>
        <v>0</v>
      </c>
      <c r="O15">
        <f t="shared" ref="O15" si="37">SUM(I15:N15)</f>
        <v>0</v>
      </c>
    </row>
    <row r="16" spans="1:27" x14ac:dyDescent="0.25">
      <c r="B16" s="3"/>
      <c r="C16" s="3"/>
      <c r="D16" s="3"/>
      <c r="E16" s="2" t="e">
        <f t="shared" ref="E16" si="38">(B16)/(B16+C16+D16)</f>
        <v>#DIV/0!</v>
      </c>
      <c r="F16" s="3"/>
      <c r="G16" s="3"/>
      <c r="H16">
        <f t="shared" ref="H16" si="39">F16-G16</f>
        <v>0</v>
      </c>
      <c r="L16">
        <f t="shared" ref="L16" si="40">B16*10</f>
        <v>0</v>
      </c>
      <c r="M16">
        <f t="shared" ref="M16" si="41">D16*5</f>
        <v>0</v>
      </c>
      <c r="O16">
        <f t="shared" si="33"/>
        <v>0</v>
      </c>
    </row>
    <row r="17" spans="2:15" x14ac:dyDescent="0.25">
      <c r="B17" s="3"/>
      <c r="C17" s="3"/>
      <c r="D17" s="3"/>
      <c r="E17" s="2" t="e">
        <f t="shared" si="5"/>
        <v>#DIV/0!</v>
      </c>
      <c r="F17" s="3"/>
      <c r="G17" s="3"/>
      <c r="H17">
        <f>F17-G17</f>
        <v>0</v>
      </c>
      <c r="L17">
        <f t="shared" si="7"/>
        <v>0</v>
      </c>
      <c r="M17">
        <f t="shared" si="8"/>
        <v>0</v>
      </c>
      <c r="O17">
        <f t="shared" ref="O17:O26" si="42">SUM(I17:N17)</f>
        <v>0</v>
      </c>
    </row>
    <row r="18" spans="2:15" x14ac:dyDescent="0.25">
      <c r="B18" s="3"/>
      <c r="C18" s="3"/>
      <c r="D18" s="3"/>
      <c r="E18" s="2" t="e">
        <f t="shared" ref="E18" si="43">(B18)/(B18+C18+D18)</f>
        <v>#DIV/0!</v>
      </c>
      <c r="F18" s="3"/>
      <c r="G18" s="3"/>
      <c r="H18">
        <f t="shared" ref="H18" si="44">F18-G18</f>
        <v>0</v>
      </c>
      <c r="L18">
        <f t="shared" ref="L18" si="45">B18*10</f>
        <v>0</v>
      </c>
      <c r="M18">
        <f t="shared" ref="M18" si="46">D18*5</f>
        <v>0</v>
      </c>
      <c r="O18">
        <f t="shared" ref="O18" si="47">SUM(I18:N18)</f>
        <v>0</v>
      </c>
    </row>
    <row r="19" spans="2:15" x14ac:dyDescent="0.25">
      <c r="B19" s="3"/>
      <c r="C19" s="3"/>
      <c r="D19" s="3"/>
      <c r="E19" s="2" t="e">
        <f t="shared" si="5"/>
        <v>#DIV/0!</v>
      </c>
      <c r="F19" s="3"/>
      <c r="G19" s="3"/>
      <c r="H19">
        <f t="shared" ref="H19" si="48">F19-G19</f>
        <v>0</v>
      </c>
      <c r="L19">
        <f t="shared" si="7"/>
        <v>0</v>
      </c>
      <c r="M19">
        <f t="shared" si="8"/>
        <v>0</v>
      </c>
      <c r="O19">
        <f t="shared" ref="O19" si="49">SUM(I19:N19)</f>
        <v>0</v>
      </c>
    </row>
    <row r="20" spans="2:15" x14ac:dyDescent="0.25">
      <c r="B20" s="3"/>
      <c r="C20" s="3"/>
      <c r="D20" s="3"/>
      <c r="E20" s="2" t="e">
        <f t="shared" si="5"/>
        <v>#DIV/0!</v>
      </c>
      <c r="F20" s="3"/>
      <c r="G20" s="3"/>
      <c r="H20">
        <f t="shared" ref="H20:H24" si="50">F20-G20</f>
        <v>0</v>
      </c>
      <c r="L20">
        <f t="shared" si="7"/>
        <v>0</v>
      </c>
      <c r="M20">
        <f t="shared" si="8"/>
        <v>0</v>
      </c>
      <c r="O20">
        <f t="shared" si="42"/>
        <v>0</v>
      </c>
    </row>
    <row r="21" spans="2:15" x14ac:dyDescent="0.25">
      <c r="B21" s="3"/>
      <c r="C21" s="3"/>
      <c r="D21" s="3"/>
      <c r="E21" s="2" t="e">
        <f t="shared" si="5"/>
        <v>#DIV/0!</v>
      </c>
      <c r="F21" s="3"/>
      <c r="G21" s="3"/>
      <c r="H21">
        <f t="shared" si="50"/>
        <v>0</v>
      </c>
      <c r="L21">
        <f t="shared" si="7"/>
        <v>0</v>
      </c>
      <c r="M21">
        <f t="shared" si="8"/>
        <v>0</v>
      </c>
      <c r="O21">
        <f t="shared" ref="O21" si="51">SUM(I21:N21)</f>
        <v>0</v>
      </c>
    </row>
    <row r="22" spans="2:15" x14ac:dyDescent="0.25">
      <c r="B22" s="3"/>
      <c r="C22" s="3"/>
      <c r="D22" s="3"/>
      <c r="E22" s="2" t="e">
        <f t="shared" si="5"/>
        <v>#DIV/0!</v>
      </c>
      <c r="F22" s="3"/>
      <c r="G22" s="3"/>
      <c r="H22">
        <f t="shared" si="50"/>
        <v>0</v>
      </c>
      <c r="L22">
        <f t="shared" si="7"/>
        <v>0</v>
      </c>
      <c r="M22">
        <f t="shared" si="8"/>
        <v>0</v>
      </c>
      <c r="O22">
        <f t="shared" ref="O22" si="52">SUM(I22:N22)</f>
        <v>0</v>
      </c>
    </row>
    <row r="23" spans="2:15" x14ac:dyDescent="0.25">
      <c r="B23" s="3"/>
      <c r="C23" s="3"/>
      <c r="D23" s="3"/>
      <c r="E23" s="2" t="e">
        <f t="shared" si="5"/>
        <v>#DIV/0!</v>
      </c>
      <c r="F23" s="3"/>
      <c r="G23" s="3"/>
      <c r="H23">
        <f t="shared" si="50"/>
        <v>0</v>
      </c>
      <c r="L23">
        <f t="shared" si="7"/>
        <v>0</v>
      </c>
      <c r="M23">
        <f t="shared" si="8"/>
        <v>0</v>
      </c>
      <c r="O23">
        <f t="shared" ref="O23:O24" si="53">SUM(I23:N23)</f>
        <v>0</v>
      </c>
    </row>
    <row r="24" spans="2:15" x14ac:dyDescent="0.25">
      <c r="B24" s="3"/>
      <c r="C24" s="3"/>
      <c r="D24" s="3"/>
      <c r="E24" s="2" t="e">
        <f t="shared" si="5"/>
        <v>#DIV/0!</v>
      </c>
      <c r="F24" s="3"/>
      <c r="G24" s="3"/>
      <c r="H24">
        <f t="shared" si="50"/>
        <v>0</v>
      </c>
      <c r="L24">
        <f t="shared" si="7"/>
        <v>0</v>
      </c>
      <c r="M24">
        <f t="shared" si="8"/>
        <v>0</v>
      </c>
      <c r="O24">
        <f t="shared" si="53"/>
        <v>0</v>
      </c>
    </row>
    <row r="25" spans="2:15" x14ac:dyDescent="0.25">
      <c r="B25" s="3"/>
      <c r="C25" s="3"/>
      <c r="D25" s="3"/>
      <c r="E25" s="2" t="e">
        <f t="shared" ref="E25:E27" si="54">(B25)/(B25+C25+D25)</f>
        <v>#DIV/0!</v>
      </c>
      <c r="F25" s="3"/>
      <c r="G25" s="3"/>
      <c r="H25">
        <f t="shared" ref="H25" si="55">F25-G25</f>
        <v>0</v>
      </c>
      <c r="L25">
        <f t="shared" ref="L25:L27" si="56">B25*10</f>
        <v>0</v>
      </c>
      <c r="M25">
        <f t="shared" ref="M25:M27" si="57">D25*5</f>
        <v>0</v>
      </c>
      <c r="O25">
        <f t="shared" si="42"/>
        <v>0</v>
      </c>
    </row>
    <row r="26" spans="2:15" x14ac:dyDescent="0.25">
      <c r="B26" s="3"/>
      <c r="C26" s="3"/>
      <c r="D26" s="3"/>
      <c r="E26" s="2" t="e">
        <f t="shared" si="54"/>
        <v>#DIV/0!</v>
      </c>
      <c r="F26" s="3"/>
      <c r="G26" s="3"/>
      <c r="H26">
        <f>F26-G26</f>
        <v>0</v>
      </c>
      <c r="L26">
        <f t="shared" si="56"/>
        <v>0</v>
      </c>
      <c r="M26">
        <f t="shared" si="57"/>
        <v>0</v>
      </c>
      <c r="O26">
        <f t="shared" si="42"/>
        <v>0</v>
      </c>
    </row>
    <row r="27" spans="2:15" x14ac:dyDescent="0.25">
      <c r="B27" s="3"/>
      <c r="C27" s="3"/>
      <c r="D27" s="3"/>
      <c r="E27" s="2" t="e">
        <f t="shared" si="54"/>
        <v>#DIV/0!</v>
      </c>
      <c r="F27" s="3"/>
      <c r="G27" s="3"/>
      <c r="H27">
        <f t="shared" ref="H27" si="58">F27-G27</f>
        <v>0</v>
      </c>
      <c r="L27">
        <f t="shared" si="56"/>
        <v>0</v>
      </c>
      <c r="M27">
        <f t="shared" si="57"/>
        <v>0</v>
      </c>
      <c r="O27">
        <f t="shared" ref="O27" si="59">SUM(I27:N27)</f>
        <v>0</v>
      </c>
    </row>
    <row r="28" spans="2:15" x14ac:dyDescent="0.25">
      <c r="B28" s="3"/>
      <c r="C28" s="3"/>
      <c r="D28" s="3"/>
      <c r="E28" s="2" t="e">
        <f t="shared" si="5"/>
        <v>#DIV/0!</v>
      </c>
      <c r="F28" s="3"/>
      <c r="G28" s="3"/>
      <c r="H28">
        <f t="shared" ref="H28:H73" si="60">F28-G28</f>
        <v>0</v>
      </c>
      <c r="L28">
        <f t="shared" si="7"/>
        <v>0</v>
      </c>
      <c r="M28">
        <f t="shared" si="8"/>
        <v>0</v>
      </c>
      <c r="O28">
        <f t="shared" ref="O28" si="61">SUM(I28:N28)</f>
        <v>0</v>
      </c>
    </row>
    <row r="29" spans="2:15" x14ac:dyDescent="0.25">
      <c r="B29" s="3"/>
      <c r="C29" s="3"/>
      <c r="D29" s="3"/>
      <c r="E29" s="2" t="e">
        <f t="shared" ref="E29:E31" si="62">(B29)/(B29+C29+D29)</f>
        <v>#DIV/0!</v>
      </c>
      <c r="F29" s="3"/>
      <c r="G29" s="3"/>
      <c r="H29">
        <f t="shared" si="60"/>
        <v>0</v>
      </c>
      <c r="L29">
        <f t="shared" ref="L29:L31" si="63">B29*10</f>
        <v>0</v>
      </c>
      <c r="M29">
        <f t="shared" ref="M29:M31" si="64">D29*5</f>
        <v>0</v>
      </c>
      <c r="O29">
        <f t="shared" ref="O29:O30" si="65">SUM(I29:N29)</f>
        <v>0</v>
      </c>
    </row>
    <row r="30" spans="2:15" x14ac:dyDescent="0.25">
      <c r="B30" s="3"/>
      <c r="C30" s="3"/>
      <c r="D30" s="3"/>
      <c r="E30" s="2" t="e">
        <f t="shared" si="62"/>
        <v>#DIV/0!</v>
      </c>
      <c r="F30" s="3"/>
      <c r="G30" s="3"/>
      <c r="H30">
        <f t="shared" si="60"/>
        <v>0</v>
      </c>
      <c r="L30">
        <f t="shared" si="63"/>
        <v>0</v>
      </c>
      <c r="M30">
        <f t="shared" si="64"/>
        <v>0</v>
      </c>
      <c r="O30">
        <f t="shared" si="65"/>
        <v>0</v>
      </c>
    </row>
    <row r="31" spans="2:15" x14ac:dyDescent="0.25">
      <c r="B31" s="3"/>
      <c r="C31" s="3"/>
      <c r="D31" s="3"/>
      <c r="E31" s="2" t="e">
        <f t="shared" si="62"/>
        <v>#DIV/0!</v>
      </c>
      <c r="F31" s="3"/>
      <c r="G31" s="3"/>
      <c r="H31">
        <f t="shared" si="60"/>
        <v>0</v>
      </c>
      <c r="L31">
        <f t="shared" si="63"/>
        <v>0</v>
      </c>
      <c r="M31">
        <f t="shared" si="64"/>
        <v>0</v>
      </c>
      <c r="O31">
        <f t="shared" ref="O31" si="66">SUM(I31:N31)</f>
        <v>0</v>
      </c>
    </row>
    <row r="32" spans="2:15" x14ac:dyDescent="0.25">
      <c r="B32" s="3"/>
      <c r="C32" s="3"/>
      <c r="D32" s="3"/>
      <c r="E32" s="2" t="e">
        <f t="shared" ref="E32" si="67">(B32)/(B32+C32+D32)</f>
        <v>#DIV/0!</v>
      </c>
      <c r="F32" s="3"/>
      <c r="G32" s="3"/>
      <c r="H32">
        <f t="shared" ref="H32" si="68">F32-G32</f>
        <v>0</v>
      </c>
      <c r="L32">
        <f t="shared" ref="L32" si="69">B32*10</f>
        <v>0</v>
      </c>
      <c r="M32">
        <f t="shared" ref="M32" si="70">D32*5</f>
        <v>0</v>
      </c>
      <c r="O32">
        <f t="shared" ref="O32" si="71">SUM(I32:N32)</f>
        <v>0</v>
      </c>
    </row>
    <row r="33" spans="2:15" x14ac:dyDescent="0.25">
      <c r="B33" s="3"/>
      <c r="C33" s="3"/>
      <c r="D33" s="3"/>
      <c r="E33" s="2" t="e">
        <f t="shared" si="5"/>
        <v>#DIV/0!</v>
      </c>
      <c r="F33" s="3"/>
      <c r="G33" s="3"/>
      <c r="H33">
        <f t="shared" si="60"/>
        <v>0</v>
      </c>
      <c r="L33">
        <f t="shared" si="7"/>
        <v>0</v>
      </c>
      <c r="M33">
        <f t="shared" si="8"/>
        <v>0</v>
      </c>
      <c r="O33">
        <f t="shared" ref="O33:O34" si="72">SUM(I33:N33)</f>
        <v>0</v>
      </c>
    </row>
    <row r="34" spans="2:15" x14ac:dyDescent="0.25">
      <c r="B34" s="3"/>
      <c r="C34" s="3"/>
      <c r="D34" s="3"/>
      <c r="E34" s="2" t="e">
        <f t="shared" si="5"/>
        <v>#DIV/0!</v>
      </c>
      <c r="F34" s="3"/>
      <c r="G34" s="3"/>
      <c r="H34">
        <f t="shared" si="60"/>
        <v>0</v>
      </c>
      <c r="L34">
        <f t="shared" si="7"/>
        <v>0</v>
      </c>
      <c r="M34">
        <f t="shared" si="8"/>
        <v>0</v>
      </c>
      <c r="O34">
        <f t="shared" si="72"/>
        <v>0</v>
      </c>
    </row>
    <row r="35" spans="2:15" x14ac:dyDescent="0.25">
      <c r="B35" s="3"/>
      <c r="C35" s="3"/>
      <c r="D35" s="3"/>
      <c r="E35" s="2" t="e">
        <f t="shared" si="5"/>
        <v>#DIV/0!</v>
      </c>
      <c r="F35" s="3"/>
      <c r="G35" s="3"/>
      <c r="H35">
        <f t="shared" si="60"/>
        <v>0</v>
      </c>
      <c r="L35">
        <f t="shared" si="7"/>
        <v>0</v>
      </c>
      <c r="M35">
        <f t="shared" si="8"/>
        <v>0</v>
      </c>
      <c r="O35">
        <f t="shared" ref="O35:O36" si="73">SUM(I35:N35)</f>
        <v>0</v>
      </c>
    </row>
    <row r="36" spans="2:15" x14ac:dyDescent="0.25">
      <c r="B36" s="3"/>
      <c r="C36" s="3"/>
      <c r="D36" s="3"/>
      <c r="E36" s="2" t="e">
        <f t="shared" si="5"/>
        <v>#DIV/0!</v>
      </c>
      <c r="F36" s="3"/>
      <c r="G36" s="3"/>
      <c r="H36">
        <f t="shared" si="60"/>
        <v>0</v>
      </c>
      <c r="L36">
        <f t="shared" si="7"/>
        <v>0</v>
      </c>
      <c r="M36">
        <f t="shared" si="8"/>
        <v>0</v>
      </c>
      <c r="O36">
        <f t="shared" si="73"/>
        <v>0</v>
      </c>
    </row>
    <row r="37" spans="2:15" x14ac:dyDescent="0.25">
      <c r="B37" s="3"/>
      <c r="C37" s="3"/>
      <c r="D37" s="3"/>
      <c r="E37" s="2" t="e">
        <f t="shared" si="5"/>
        <v>#DIV/0!</v>
      </c>
      <c r="F37" s="3"/>
      <c r="G37" s="3"/>
      <c r="H37">
        <f t="shared" si="60"/>
        <v>0</v>
      </c>
      <c r="L37">
        <f t="shared" si="7"/>
        <v>0</v>
      </c>
      <c r="M37">
        <f t="shared" si="8"/>
        <v>0</v>
      </c>
      <c r="O37">
        <f t="shared" ref="O37:O38" si="74">SUM(I37:N37)</f>
        <v>0</v>
      </c>
    </row>
    <row r="38" spans="2:15" x14ac:dyDescent="0.25">
      <c r="B38" s="3"/>
      <c r="C38" s="3"/>
      <c r="D38" s="3"/>
      <c r="E38" s="2" t="e">
        <f t="shared" si="5"/>
        <v>#DIV/0!</v>
      </c>
      <c r="F38" s="3"/>
      <c r="G38" s="3"/>
      <c r="H38">
        <f t="shared" si="60"/>
        <v>0</v>
      </c>
      <c r="L38">
        <f t="shared" si="7"/>
        <v>0</v>
      </c>
      <c r="M38">
        <f t="shared" si="8"/>
        <v>0</v>
      </c>
      <c r="O38">
        <f t="shared" si="74"/>
        <v>0</v>
      </c>
    </row>
    <row r="39" spans="2:15" x14ac:dyDescent="0.25">
      <c r="B39" s="3"/>
      <c r="C39" s="3"/>
      <c r="D39" s="3"/>
      <c r="E39" s="2" t="e">
        <f t="shared" si="5"/>
        <v>#DIV/0!</v>
      </c>
      <c r="F39" s="3"/>
      <c r="G39" s="3"/>
      <c r="H39">
        <f t="shared" si="60"/>
        <v>0</v>
      </c>
      <c r="L39">
        <f t="shared" si="7"/>
        <v>0</v>
      </c>
      <c r="M39">
        <f t="shared" si="8"/>
        <v>0</v>
      </c>
      <c r="O39">
        <f t="shared" ref="O39" si="75">SUM(I39:N39)</f>
        <v>0</v>
      </c>
    </row>
    <row r="40" spans="2:15" x14ac:dyDescent="0.25">
      <c r="B40" s="3"/>
      <c r="C40" s="3"/>
      <c r="D40" s="3"/>
      <c r="E40" s="2" t="e">
        <f t="shared" si="5"/>
        <v>#DIV/0!</v>
      </c>
      <c r="F40" s="3"/>
      <c r="G40" s="3"/>
      <c r="H40">
        <f t="shared" si="60"/>
        <v>0</v>
      </c>
      <c r="L40">
        <f t="shared" si="7"/>
        <v>0</v>
      </c>
      <c r="M40">
        <f t="shared" si="8"/>
        <v>0</v>
      </c>
      <c r="O40">
        <f t="shared" ref="O40:O48" si="76">SUM(I40:N40)</f>
        <v>0</v>
      </c>
    </row>
    <row r="41" spans="2:15" x14ac:dyDescent="0.25">
      <c r="B41" s="3"/>
      <c r="C41" s="3"/>
      <c r="D41" s="3"/>
      <c r="E41" s="2" t="e">
        <f t="shared" si="5"/>
        <v>#DIV/0!</v>
      </c>
      <c r="F41" s="3"/>
      <c r="G41" s="3"/>
      <c r="H41">
        <f t="shared" si="60"/>
        <v>0</v>
      </c>
      <c r="L41">
        <f t="shared" si="7"/>
        <v>0</v>
      </c>
      <c r="M41">
        <f t="shared" si="8"/>
        <v>0</v>
      </c>
      <c r="O41">
        <f t="shared" si="76"/>
        <v>0</v>
      </c>
    </row>
    <row r="42" spans="2:15" x14ac:dyDescent="0.25">
      <c r="B42" s="3"/>
      <c r="C42" s="3"/>
      <c r="D42" s="3"/>
      <c r="E42" s="2" t="e">
        <f t="shared" si="5"/>
        <v>#DIV/0!</v>
      </c>
      <c r="F42" s="3"/>
      <c r="G42" s="3"/>
      <c r="H42">
        <f t="shared" si="60"/>
        <v>0</v>
      </c>
      <c r="L42">
        <f t="shared" si="7"/>
        <v>0</v>
      </c>
      <c r="M42">
        <f t="shared" si="8"/>
        <v>0</v>
      </c>
      <c r="O42">
        <f t="shared" ref="O42" si="77">SUM(I42:N42)</f>
        <v>0</v>
      </c>
    </row>
    <row r="43" spans="2:15" x14ac:dyDescent="0.25">
      <c r="B43" s="3"/>
      <c r="C43" s="3"/>
      <c r="D43" s="3"/>
      <c r="E43" s="2" t="e">
        <f t="shared" si="5"/>
        <v>#DIV/0!</v>
      </c>
      <c r="F43" s="3"/>
      <c r="G43" s="3"/>
      <c r="H43">
        <f t="shared" si="60"/>
        <v>0</v>
      </c>
      <c r="L43">
        <f t="shared" si="7"/>
        <v>0</v>
      </c>
      <c r="M43">
        <f t="shared" si="8"/>
        <v>0</v>
      </c>
      <c r="O43">
        <f t="shared" si="76"/>
        <v>0</v>
      </c>
    </row>
    <row r="44" spans="2:15" x14ac:dyDescent="0.25">
      <c r="B44" s="3"/>
      <c r="C44" s="3"/>
      <c r="D44" s="3"/>
      <c r="E44" s="2" t="e">
        <f t="shared" si="5"/>
        <v>#DIV/0!</v>
      </c>
      <c r="F44" s="3"/>
      <c r="G44" s="3"/>
      <c r="H44">
        <f t="shared" si="60"/>
        <v>0</v>
      </c>
      <c r="L44">
        <f t="shared" si="7"/>
        <v>0</v>
      </c>
      <c r="M44">
        <f t="shared" si="8"/>
        <v>0</v>
      </c>
      <c r="O44">
        <f t="shared" ref="O44" si="78">SUM(I44:N44)</f>
        <v>0</v>
      </c>
    </row>
    <row r="45" spans="2:15" x14ac:dyDescent="0.25">
      <c r="B45" s="3"/>
      <c r="C45" s="3"/>
      <c r="D45" s="3"/>
      <c r="E45" s="2" t="e">
        <f t="shared" si="5"/>
        <v>#DIV/0!</v>
      </c>
      <c r="F45" s="3"/>
      <c r="G45" s="3"/>
      <c r="H45">
        <f>F45-G45</f>
        <v>0</v>
      </c>
      <c r="L45">
        <f t="shared" si="7"/>
        <v>0</v>
      </c>
      <c r="M45">
        <f t="shared" si="8"/>
        <v>0</v>
      </c>
      <c r="O45">
        <f t="shared" ref="O45" si="79">SUM(I45:N45)</f>
        <v>0</v>
      </c>
    </row>
    <row r="46" spans="2:15" x14ac:dyDescent="0.25">
      <c r="B46" s="3"/>
      <c r="C46" s="3"/>
      <c r="D46" s="3"/>
      <c r="E46" s="2" t="e">
        <f t="shared" si="5"/>
        <v>#DIV/0!</v>
      </c>
      <c r="F46" s="3"/>
      <c r="G46" s="3"/>
      <c r="H46">
        <f t="shared" ref="H46" si="80">F46-G46</f>
        <v>0</v>
      </c>
      <c r="L46">
        <f t="shared" si="7"/>
        <v>0</v>
      </c>
      <c r="M46">
        <f t="shared" si="8"/>
        <v>0</v>
      </c>
      <c r="O46">
        <f t="shared" ref="O46" si="81">SUM(I46:N46)</f>
        <v>0</v>
      </c>
    </row>
    <row r="47" spans="2:15" x14ac:dyDescent="0.25">
      <c r="B47" s="3"/>
      <c r="C47" s="3"/>
      <c r="D47" s="3"/>
      <c r="E47" s="2" t="e">
        <f t="shared" si="5"/>
        <v>#DIV/0!</v>
      </c>
      <c r="F47" s="3"/>
      <c r="G47" s="3"/>
      <c r="H47">
        <f t="shared" si="60"/>
        <v>0</v>
      </c>
      <c r="L47">
        <f t="shared" si="7"/>
        <v>0</v>
      </c>
      <c r="M47">
        <f t="shared" si="8"/>
        <v>0</v>
      </c>
      <c r="O47">
        <f t="shared" si="76"/>
        <v>0</v>
      </c>
    </row>
    <row r="48" spans="2:15" x14ac:dyDescent="0.25">
      <c r="B48" s="3"/>
      <c r="C48" s="3"/>
      <c r="D48" s="3"/>
      <c r="E48" s="2" t="e">
        <f t="shared" si="5"/>
        <v>#DIV/0!</v>
      </c>
      <c r="F48" s="3"/>
      <c r="G48" s="3"/>
      <c r="H48">
        <f t="shared" si="60"/>
        <v>0</v>
      </c>
      <c r="L48">
        <f t="shared" si="7"/>
        <v>0</v>
      </c>
      <c r="M48">
        <f t="shared" si="8"/>
        <v>0</v>
      </c>
      <c r="O48">
        <f t="shared" si="76"/>
        <v>0</v>
      </c>
    </row>
    <row r="49" spans="2:15" x14ac:dyDescent="0.25">
      <c r="B49" s="3"/>
      <c r="C49" s="3"/>
      <c r="D49" s="3"/>
      <c r="E49" s="2" t="e">
        <f t="shared" si="5"/>
        <v>#DIV/0!</v>
      </c>
      <c r="F49" s="3"/>
      <c r="G49" s="3"/>
      <c r="H49">
        <f t="shared" si="60"/>
        <v>0</v>
      </c>
      <c r="L49">
        <f t="shared" si="7"/>
        <v>0</v>
      </c>
      <c r="M49">
        <f t="shared" si="8"/>
        <v>0</v>
      </c>
      <c r="O49">
        <f t="shared" ref="O49:O52" si="82">SUM(I49:N49)</f>
        <v>0</v>
      </c>
    </row>
    <row r="50" spans="2:15" x14ac:dyDescent="0.25">
      <c r="B50" s="3"/>
      <c r="C50" s="3"/>
      <c r="D50" s="3"/>
      <c r="E50" s="2" t="e">
        <f t="shared" si="5"/>
        <v>#DIV/0!</v>
      </c>
      <c r="F50" s="3"/>
      <c r="G50" s="3"/>
      <c r="H50">
        <f t="shared" si="60"/>
        <v>0</v>
      </c>
      <c r="L50">
        <f t="shared" si="7"/>
        <v>0</v>
      </c>
      <c r="M50">
        <f t="shared" si="8"/>
        <v>0</v>
      </c>
      <c r="O50">
        <f t="shared" si="82"/>
        <v>0</v>
      </c>
    </row>
    <row r="51" spans="2:15" x14ac:dyDescent="0.25">
      <c r="B51" s="3"/>
      <c r="C51" s="3"/>
      <c r="D51" s="3"/>
      <c r="E51" s="2" t="e">
        <f t="shared" si="5"/>
        <v>#DIV/0!</v>
      </c>
      <c r="F51" s="3"/>
      <c r="G51" s="3"/>
      <c r="H51">
        <f t="shared" si="60"/>
        <v>0</v>
      </c>
      <c r="L51">
        <f t="shared" si="7"/>
        <v>0</v>
      </c>
      <c r="M51">
        <f t="shared" si="8"/>
        <v>0</v>
      </c>
      <c r="O51">
        <f t="shared" si="82"/>
        <v>0</v>
      </c>
    </row>
    <row r="52" spans="2:15" x14ac:dyDescent="0.25">
      <c r="B52" s="3"/>
      <c r="C52" s="3"/>
      <c r="D52" s="3"/>
      <c r="E52" s="2" t="e">
        <f t="shared" si="5"/>
        <v>#DIV/0!</v>
      </c>
      <c r="F52" s="3"/>
      <c r="G52" s="3"/>
      <c r="H52">
        <f t="shared" si="60"/>
        <v>0</v>
      </c>
      <c r="L52">
        <f t="shared" si="7"/>
        <v>0</v>
      </c>
      <c r="M52">
        <f t="shared" si="8"/>
        <v>0</v>
      </c>
      <c r="O52">
        <f t="shared" si="82"/>
        <v>0</v>
      </c>
    </row>
    <row r="53" spans="2:15" x14ac:dyDescent="0.25">
      <c r="B53" s="3"/>
      <c r="C53" s="3"/>
      <c r="D53" s="3"/>
      <c r="E53" s="2" t="e">
        <f t="shared" si="5"/>
        <v>#DIV/0!</v>
      </c>
      <c r="F53" s="3"/>
      <c r="G53" s="3"/>
      <c r="H53">
        <f t="shared" si="60"/>
        <v>0</v>
      </c>
      <c r="L53">
        <f t="shared" si="7"/>
        <v>0</v>
      </c>
      <c r="M53">
        <f t="shared" si="8"/>
        <v>0</v>
      </c>
      <c r="O53">
        <f t="shared" ref="O53:O62" si="83">SUM(I53:N53)</f>
        <v>0</v>
      </c>
    </row>
    <row r="54" spans="2:15" x14ac:dyDescent="0.25">
      <c r="B54" s="3"/>
      <c r="C54" s="3"/>
      <c r="D54" s="3"/>
      <c r="E54" s="2" t="e">
        <f t="shared" si="5"/>
        <v>#DIV/0!</v>
      </c>
      <c r="F54" s="3"/>
      <c r="G54" s="3"/>
      <c r="H54">
        <f t="shared" si="60"/>
        <v>0</v>
      </c>
      <c r="L54">
        <f t="shared" si="7"/>
        <v>0</v>
      </c>
      <c r="M54">
        <f t="shared" si="8"/>
        <v>0</v>
      </c>
      <c r="O54">
        <f t="shared" ref="O54" si="84">SUM(I54:N54)</f>
        <v>0</v>
      </c>
    </row>
    <row r="55" spans="2:15" x14ac:dyDescent="0.25">
      <c r="B55" s="3"/>
      <c r="C55" s="3"/>
      <c r="D55" s="3"/>
      <c r="E55" s="2" t="e">
        <f t="shared" si="5"/>
        <v>#DIV/0!</v>
      </c>
      <c r="F55" s="3"/>
      <c r="G55" s="3"/>
      <c r="H55">
        <f t="shared" si="60"/>
        <v>0</v>
      </c>
      <c r="L55">
        <f t="shared" si="7"/>
        <v>0</v>
      </c>
      <c r="M55">
        <f t="shared" si="8"/>
        <v>0</v>
      </c>
      <c r="O55">
        <f t="shared" si="83"/>
        <v>0</v>
      </c>
    </row>
    <row r="56" spans="2:15" x14ac:dyDescent="0.25">
      <c r="B56" s="3"/>
      <c r="C56" s="3"/>
      <c r="D56" s="3"/>
      <c r="E56" s="2" t="e">
        <f t="shared" si="5"/>
        <v>#DIV/0!</v>
      </c>
      <c r="F56" s="3"/>
      <c r="G56" s="3"/>
      <c r="H56">
        <f t="shared" si="60"/>
        <v>0</v>
      </c>
      <c r="L56">
        <f t="shared" si="7"/>
        <v>0</v>
      </c>
      <c r="M56">
        <f t="shared" si="8"/>
        <v>0</v>
      </c>
      <c r="O56">
        <f t="shared" ref="O56" si="85">SUM(I56:N56)</f>
        <v>0</v>
      </c>
    </row>
    <row r="57" spans="2:15" x14ac:dyDescent="0.25">
      <c r="B57" s="3"/>
      <c r="C57" s="3"/>
      <c r="D57" s="3"/>
      <c r="E57" s="2" t="e">
        <f t="shared" si="5"/>
        <v>#DIV/0!</v>
      </c>
      <c r="F57" s="3"/>
      <c r="G57" s="3"/>
      <c r="H57">
        <f t="shared" si="60"/>
        <v>0</v>
      </c>
      <c r="L57">
        <f t="shared" si="7"/>
        <v>0</v>
      </c>
      <c r="M57">
        <f t="shared" si="8"/>
        <v>0</v>
      </c>
      <c r="O57">
        <f t="shared" si="83"/>
        <v>0</v>
      </c>
    </row>
    <row r="58" spans="2:15" x14ac:dyDescent="0.25">
      <c r="B58" s="3"/>
      <c r="C58" s="3"/>
      <c r="D58" s="3"/>
      <c r="E58" s="2" t="e">
        <f t="shared" si="5"/>
        <v>#DIV/0!</v>
      </c>
      <c r="F58" s="3"/>
      <c r="G58" s="3"/>
      <c r="H58">
        <f t="shared" si="60"/>
        <v>0</v>
      </c>
      <c r="L58">
        <f t="shared" si="7"/>
        <v>0</v>
      </c>
      <c r="M58">
        <f t="shared" si="8"/>
        <v>0</v>
      </c>
      <c r="O58">
        <f t="shared" ref="O58" si="86">SUM(I58:N58)</f>
        <v>0</v>
      </c>
    </row>
    <row r="59" spans="2:15" x14ac:dyDescent="0.25">
      <c r="B59" s="3"/>
      <c r="C59" s="3"/>
      <c r="D59" s="3"/>
      <c r="E59" s="2" t="e">
        <f t="shared" si="5"/>
        <v>#DIV/0!</v>
      </c>
      <c r="F59" s="3"/>
      <c r="G59" s="3"/>
      <c r="H59">
        <f t="shared" si="60"/>
        <v>0</v>
      </c>
      <c r="L59">
        <f t="shared" si="7"/>
        <v>0</v>
      </c>
      <c r="M59">
        <f t="shared" si="8"/>
        <v>0</v>
      </c>
      <c r="O59">
        <f t="shared" ref="O59" si="87">SUM(I59:N59)</f>
        <v>0</v>
      </c>
    </row>
    <row r="60" spans="2:15" x14ac:dyDescent="0.25">
      <c r="B60" s="3"/>
      <c r="C60" s="3"/>
      <c r="D60" s="3"/>
      <c r="E60" s="2" t="e">
        <f t="shared" si="5"/>
        <v>#DIV/0!</v>
      </c>
      <c r="F60" s="3"/>
      <c r="G60" s="3"/>
      <c r="H60">
        <f t="shared" si="60"/>
        <v>0</v>
      </c>
      <c r="L60">
        <f t="shared" si="7"/>
        <v>0</v>
      </c>
      <c r="M60">
        <f t="shared" si="8"/>
        <v>0</v>
      </c>
      <c r="O60">
        <f t="shared" ref="O60" si="88">SUM(I60:N60)</f>
        <v>0</v>
      </c>
    </row>
    <row r="61" spans="2:15" x14ac:dyDescent="0.25">
      <c r="B61" s="3"/>
      <c r="C61" s="3"/>
      <c r="D61" s="3"/>
      <c r="E61" s="2" t="e">
        <f t="shared" si="5"/>
        <v>#DIV/0!</v>
      </c>
      <c r="F61" s="3"/>
      <c r="G61" s="3"/>
      <c r="H61">
        <f t="shared" si="60"/>
        <v>0</v>
      </c>
      <c r="L61">
        <f t="shared" si="7"/>
        <v>0</v>
      </c>
      <c r="M61">
        <f t="shared" si="8"/>
        <v>0</v>
      </c>
      <c r="O61">
        <f t="shared" ref="O61" si="89">SUM(I61:N61)</f>
        <v>0</v>
      </c>
    </row>
    <row r="62" spans="2:15" x14ac:dyDescent="0.25">
      <c r="B62" s="3"/>
      <c r="C62" s="3"/>
      <c r="D62" s="3"/>
      <c r="E62" s="2" t="e">
        <f t="shared" si="5"/>
        <v>#DIV/0!</v>
      </c>
      <c r="F62" s="3"/>
      <c r="G62" s="3"/>
      <c r="H62">
        <f t="shared" si="60"/>
        <v>0</v>
      </c>
      <c r="L62">
        <f t="shared" si="7"/>
        <v>0</v>
      </c>
      <c r="M62">
        <f t="shared" si="8"/>
        <v>0</v>
      </c>
      <c r="O62">
        <f t="shared" si="83"/>
        <v>0</v>
      </c>
    </row>
    <row r="63" spans="2:15" x14ac:dyDescent="0.25">
      <c r="B63" s="3"/>
      <c r="C63" s="3"/>
      <c r="D63" s="3"/>
      <c r="E63" s="2" t="e">
        <f t="shared" si="5"/>
        <v>#DIV/0!</v>
      </c>
      <c r="F63" s="3"/>
      <c r="G63" s="3"/>
      <c r="H63">
        <f t="shared" si="60"/>
        <v>0</v>
      </c>
      <c r="L63">
        <f t="shared" si="7"/>
        <v>0</v>
      </c>
      <c r="M63">
        <f t="shared" si="8"/>
        <v>0</v>
      </c>
      <c r="O63">
        <f t="shared" ref="O63" si="90">SUM(I63:N63)</f>
        <v>0</v>
      </c>
    </row>
    <row r="64" spans="2:15" x14ac:dyDescent="0.25">
      <c r="B64" s="3"/>
      <c r="C64" s="3"/>
      <c r="D64" s="3"/>
      <c r="E64" s="2" t="e">
        <f t="shared" si="5"/>
        <v>#DIV/0!</v>
      </c>
      <c r="F64" s="3"/>
      <c r="G64" s="3"/>
      <c r="H64">
        <f t="shared" si="60"/>
        <v>0</v>
      </c>
      <c r="L64">
        <f t="shared" si="7"/>
        <v>0</v>
      </c>
      <c r="M64">
        <f t="shared" si="8"/>
        <v>0</v>
      </c>
      <c r="O64">
        <f t="shared" ref="O64" si="91">SUM(I64:N64)</f>
        <v>0</v>
      </c>
    </row>
    <row r="65" spans="2:15" x14ac:dyDescent="0.25">
      <c r="B65" s="3"/>
      <c r="C65" s="3"/>
      <c r="D65" s="3"/>
      <c r="E65" s="2" t="e">
        <f t="shared" si="5"/>
        <v>#DIV/0!</v>
      </c>
      <c r="F65" s="3"/>
      <c r="G65" s="3"/>
      <c r="H65">
        <f t="shared" si="60"/>
        <v>0</v>
      </c>
      <c r="L65">
        <f t="shared" si="7"/>
        <v>0</v>
      </c>
      <c r="M65">
        <f t="shared" si="8"/>
        <v>0</v>
      </c>
      <c r="O65">
        <f t="shared" ref="O65" si="92">SUM(I65:N65)</f>
        <v>0</v>
      </c>
    </row>
    <row r="66" spans="2:15" x14ac:dyDescent="0.25">
      <c r="B66" s="3"/>
      <c r="C66" s="3"/>
      <c r="D66" s="3"/>
      <c r="E66" s="2" t="e">
        <f t="shared" si="5"/>
        <v>#DIV/0!</v>
      </c>
      <c r="F66" s="3"/>
      <c r="G66" s="3"/>
      <c r="H66">
        <f t="shared" si="60"/>
        <v>0</v>
      </c>
      <c r="L66">
        <f t="shared" si="7"/>
        <v>0</v>
      </c>
      <c r="M66">
        <f t="shared" si="8"/>
        <v>0</v>
      </c>
      <c r="O66">
        <f t="shared" ref="O66" si="93">SUM(I66:N66)</f>
        <v>0</v>
      </c>
    </row>
    <row r="67" spans="2:15" x14ac:dyDescent="0.25">
      <c r="B67" s="3"/>
      <c r="C67" s="3"/>
      <c r="D67" s="3"/>
      <c r="E67" s="2" t="e">
        <f t="shared" si="5"/>
        <v>#DIV/0!</v>
      </c>
      <c r="F67" s="3"/>
      <c r="G67" s="3"/>
      <c r="H67">
        <f t="shared" si="60"/>
        <v>0</v>
      </c>
      <c r="L67">
        <f t="shared" si="7"/>
        <v>0</v>
      </c>
      <c r="M67">
        <f t="shared" si="8"/>
        <v>0</v>
      </c>
      <c r="O67">
        <f t="shared" ref="O67" si="94">SUM(I67:N67)</f>
        <v>0</v>
      </c>
    </row>
    <row r="68" spans="2:15" x14ac:dyDescent="0.25">
      <c r="B68" s="3"/>
      <c r="C68" s="3"/>
      <c r="D68" s="3"/>
      <c r="E68" s="2" t="e">
        <f t="shared" si="5"/>
        <v>#DIV/0!</v>
      </c>
      <c r="F68" s="3"/>
      <c r="G68" s="3"/>
      <c r="H68">
        <f t="shared" si="60"/>
        <v>0</v>
      </c>
      <c r="L68">
        <f t="shared" si="7"/>
        <v>0</v>
      </c>
      <c r="M68">
        <f t="shared" si="8"/>
        <v>0</v>
      </c>
      <c r="O68">
        <f t="shared" ref="O68:O69" si="95">SUM(I68:N68)</f>
        <v>0</v>
      </c>
    </row>
    <row r="69" spans="2:15" x14ac:dyDescent="0.25">
      <c r="B69" s="3"/>
      <c r="C69" s="3"/>
      <c r="D69" s="3"/>
      <c r="E69" s="2" t="e">
        <f t="shared" si="5"/>
        <v>#DIV/0!</v>
      </c>
      <c r="F69" s="3"/>
      <c r="G69" s="3"/>
      <c r="H69">
        <f t="shared" si="60"/>
        <v>0</v>
      </c>
      <c r="L69">
        <f t="shared" si="7"/>
        <v>0</v>
      </c>
      <c r="M69">
        <f t="shared" si="8"/>
        <v>0</v>
      </c>
      <c r="O69">
        <f t="shared" si="95"/>
        <v>0</v>
      </c>
    </row>
    <row r="70" spans="2:15" x14ac:dyDescent="0.25">
      <c r="B70" s="3"/>
      <c r="C70" s="3"/>
      <c r="D70" s="3"/>
      <c r="E70" s="2" t="e">
        <f t="shared" si="5"/>
        <v>#DIV/0!</v>
      </c>
      <c r="F70" s="3"/>
      <c r="G70" s="3"/>
      <c r="H70">
        <f t="shared" si="60"/>
        <v>0</v>
      </c>
      <c r="L70">
        <f t="shared" si="7"/>
        <v>0</v>
      </c>
      <c r="M70">
        <f t="shared" si="8"/>
        <v>0</v>
      </c>
      <c r="O70">
        <f t="shared" ref="O70" si="96">SUM(I70:N70)</f>
        <v>0</v>
      </c>
    </row>
    <row r="71" spans="2:15" x14ac:dyDescent="0.25">
      <c r="B71" s="3"/>
      <c r="C71" s="3"/>
      <c r="D71" s="3"/>
      <c r="E71" s="2" t="e">
        <f t="shared" si="5"/>
        <v>#DIV/0!</v>
      </c>
      <c r="F71" s="3"/>
      <c r="G71" s="3"/>
      <c r="H71">
        <f t="shared" si="60"/>
        <v>0</v>
      </c>
      <c r="L71">
        <f t="shared" si="7"/>
        <v>0</v>
      </c>
      <c r="M71">
        <f t="shared" si="8"/>
        <v>0</v>
      </c>
      <c r="O71">
        <f t="shared" ref="O71:O74" si="97">SUM(I71:N71)</f>
        <v>0</v>
      </c>
    </row>
    <row r="72" spans="2:15" x14ac:dyDescent="0.25">
      <c r="B72" s="3"/>
      <c r="C72" s="3"/>
      <c r="D72" s="3"/>
      <c r="E72" s="2" t="e">
        <f t="shared" si="5"/>
        <v>#DIV/0!</v>
      </c>
      <c r="F72" s="3"/>
      <c r="G72" s="3"/>
      <c r="H72">
        <f t="shared" si="60"/>
        <v>0</v>
      </c>
      <c r="L72">
        <f t="shared" si="7"/>
        <v>0</v>
      </c>
      <c r="M72">
        <f t="shared" si="8"/>
        <v>0</v>
      </c>
      <c r="O72">
        <f t="shared" si="97"/>
        <v>0</v>
      </c>
    </row>
    <row r="73" spans="2:15" x14ac:dyDescent="0.25">
      <c r="B73" s="3"/>
      <c r="C73" s="3"/>
      <c r="D73" s="3"/>
      <c r="E73" s="2" t="e">
        <f t="shared" si="5"/>
        <v>#DIV/0!</v>
      </c>
      <c r="F73" s="3"/>
      <c r="G73" s="3"/>
      <c r="H73">
        <f t="shared" si="60"/>
        <v>0</v>
      </c>
      <c r="L73">
        <f t="shared" si="7"/>
        <v>0</v>
      </c>
      <c r="M73">
        <f t="shared" si="8"/>
        <v>0</v>
      </c>
      <c r="O73">
        <f t="shared" si="97"/>
        <v>0</v>
      </c>
    </row>
    <row r="74" spans="2:15" ht="15.75" customHeight="1" x14ac:dyDescent="0.25">
      <c r="B74" s="3"/>
      <c r="C74" s="3"/>
      <c r="D74" s="3"/>
      <c r="E74" s="2" t="e">
        <f t="shared" si="5"/>
        <v>#DIV/0!</v>
      </c>
      <c r="F74" s="3"/>
      <c r="G74" s="3"/>
      <c r="H74">
        <f>F74-G74</f>
        <v>0</v>
      </c>
      <c r="L74">
        <f t="shared" si="7"/>
        <v>0</v>
      </c>
      <c r="M74">
        <f t="shared" si="8"/>
        <v>0</v>
      </c>
      <c r="O74">
        <f t="shared" si="97"/>
        <v>0</v>
      </c>
    </row>
    <row r="75" spans="2:15" ht="15" customHeight="1" x14ac:dyDescent="0.25">
      <c r="B75" s="3"/>
      <c r="C75" s="3"/>
      <c r="D75" s="3"/>
      <c r="E75" s="2" t="e">
        <f t="shared" si="5"/>
        <v>#DIV/0!</v>
      </c>
      <c r="F75" s="3"/>
      <c r="G75" s="3"/>
      <c r="H75">
        <f t="shared" ref="H75:H138" si="98">F75-G75</f>
        <v>0</v>
      </c>
      <c r="L75">
        <f t="shared" si="7"/>
        <v>0</v>
      </c>
      <c r="M75">
        <f t="shared" si="8"/>
        <v>0</v>
      </c>
      <c r="O75">
        <f t="shared" ref="O75:O138" si="99">SUM(I75:N75)</f>
        <v>0</v>
      </c>
    </row>
    <row r="76" spans="2:15" x14ac:dyDescent="0.25">
      <c r="B76" s="3"/>
      <c r="C76" s="3"/>
      <c r="D76" s="3"/>
      <c r="E76" s="2" t="e">
        <f t="shared" si="5"/>
        <v>#DIV/0!</v>
      </c>
      <c r="F76" s="3"/>
      <c r="G76" s="3"/>
      <c r="H76">
        <f t="shared" si="98"/>
        <v>0</v>
      </c>
      <c r="L76">
        <f t="shared" si="7"/>
        <v>0</v>
      </c>
      <c r="M76">
        <f t="shared" si="8"/>
        <v>0</v>
      </c>
      <c r="O76">
        <f t="shared" si="99"/>
        <v>0</v>
      </c>
    </row>
    <row r="77" spans="2:15" x14ac:dyDescent="0.25">
      <c r="B77" s="3"/>
      <c r="C77" s="3"/>
      <c r="D77" s="3"/>
      <c r="E77" s="2" t="e">
        <f t="shared" si="5"/>
        <v>#DIV/0!</v>
      </c>
      <c r="H77">
        <f t="shared" si="98"/>
        <v>0</v>
      </c>
      <c r="L77">
        <v>0</v>
      </c>
      <c r="M77">
        <f t="shared" si="8"/>
        <v>0</v>
      </c>
      <c r="O77">
        <f t="shared" si="99"/>
        <v>0</v>
      </c>
    </row>
    <row r="78" spans="2:15" ht="14.25" customHeight="1" x14ac:dyDescent="0.25">
      <c r="B78" s="3"/>
      <c r="C78" s="3"/>
      <c r="D78" s="3"/>
      <c r="E78" s="2" t="e">
        <f t="shared" si="5"/>
        <v>#DIV/0!</v>
      </c>
      <c r="H78">
        <f t="shared" si="98"/>
        <v>0</v>
      </c>
      <c r="L78">
        <v>0</v>
      </c>
      <c r="M78">
        <f t="shared" si="8"/>
        <v>0</v>
      </c>
      <c r="O78">
        <f t="shared" si="99"/>
        <v>0</v>
      </c>
    </row>
    <row r="79" spans="2:15" x14ac:dyDescent="0.25">
      <c r="B79" s="3"/>
      <c r="C79" s="3"/>
      <c r="D79" s="3"/>
      <c r="E79" s="2" t="e">
        <f t="shared" si="5"/>
        <v>#DIV/0!</v>
      </c>
      <c r="H79">
        <f t="shared" si="98"/>
        <v>0</v>
      </c>
      <c r="L79">
        <f t="shared" ref="L79:L86" si="100">B79*10</f>
        <v>0</v>
      </c>
      <c r="M79">
        <f t="shared" si="8"/>
        <v>0</v>
      </c>
      <c r="O79">
        <f t="shared" si="99"/>
        <v>0</v>
      </c>
    </row>
    <row r="80" spans="2:15" x14ac:dyDescent="0.25">
      <c r="B80" s="3"/>
      <c r="C80" s="3"/>
      <c r="D80" s="3"/>
      <c r="E80" s="2" t="e">
        <f t="shared" si="5"/>
        <v>#DIV/0!</v>
      </c>
      <c r="H80">
        <f t="shared" si="98"/>
        <v>0</v>
      </c>
      <c r="L80">
        <f t="shared" si="100"/>
        <v>0</v>
      </c>
      <c r="M80">
        <f t="shared" si="8"/>
        <v>0</v>
      </c>
      <c r="O80">
        <f>SUM(I80:N80)</f>
        <v>0</v>
      </c>
    </row>
    <row r="81" spans="2:15" x14ac:dyDescent="0.25">
      <c r="B81" s="3"/>
      <c r="C81" s="3"/>
      <c r="D81" s="3"/>
      <c r="E81" s="2" t="e">
        <f t="shared" si="5"/>
        <v>#DIV/0!</v>
      </c>
      <c r="H81">
        <f t="shared" si="98"/>
        <v>0</v>
      </c>
      <c r="L81">
        <f t="shared" si="100"/>
        <v>0</v>
      </c>
      <c r="M81">
        <f t="shared" si="8"/>
        <v>0</v>
      </c>
      <c r="O81">
        <f t="shared" ref="O81:O88" si="101">SUM(I81:N81)</f>
        <v>0</v>
      </c>
    </row>
    <row r="82" spans="2:15" x14ac:dyDescent="0.25">
      <c r="B82" s="3"/>
      <c r="C82" s="3"/>
      <c r="D82" s="3"/>
      <c r="E82" s="2" t="e">
        <f t="shared" si="5"/>
        <v>#DIV/0!</v>
      </c>
      <c r="L82">
        <f t="shared" si="100"/>
        <v>0</v>
      </c>
      <c r="M82">
        <f t="shared" si="8"/>
        <v>0</v>
      </c>
      <c r="O82">
        <f t="shared" si="101"/>
        <v>0</v>
      </c>
    </row>
    <row r="83" spans="2:15" x14ac:dyDescent="0.25">
      <c r="B83" s="3"/>
      <c r="C83" s="3"/>
      <c r="D83" s="3"/>
      <c r="E83" s="2" t="e">
        <f t="shared" si="5"/>
        <v>#DIV/0!</v>
      </c>
      <c r="H83">
        <f t="shared" ref="H83:H88" si="102">F83-G83</f>
        <v>0</v>
      </c>
      <c r="L83">
        <f t="shared" si="100"/>
        <v>0</v>
      </c>
      <c r="M83">
        <f t="shared" si="8"/>
        <v>0</v>
      </c>
      <c r="O83">
        <f t="shared" si="101"/>
        <v>0</v>
      </c>
    </row>
    <row r="84" spans="2:15" x14ac:dyDescent="0.25">
      <c r="B84" s="3"/>
      <c r="C84" s="3"/>
      <c r="D84" s="3"/>
      <c r="E84" s="2" t="e">
        <f t="shared" si="5"/>
        <v>#DIV/0!</v>
      </c>
      <c r="H84">
        <f t="shared" si="102"/>
        <v>0</v>
      </c>
      <c r="L84">
        <f t="shared" si="100"/>
        <v>0</v>
      </c>
      <c r="M84">
        <f t="shared" si="8"/>
        <v>0</v>
      </c>
      <c r="O84">
        <f t="shared" si="101"/>
        <v>0</v>
      </c>
    </row>
    <row r="85" spans="2:15" x14ac:dyDescent="0.25">
      <c r="B85" s="3"/>
      <c r="C85" s="3"/>
      <c r="D85" s="3"/>
      <c r="E85" s="2" t="e">
        <f t="shared" si="5"/>
        <v>#DIV/0!</v>
      </c>
      <c r="H85">
        <f t="shared" si="102"/>
        <v>0</v>
      </c>
      <c r="L85">
        <f t="shared" si="100"/>
        <v>0</v>
      </c>
      <c r="M85">
        <f t="shared" si="8"/>
        <v>0</v>
      </c>
      <c r="O85">
        <f t="shared" si="101"/>
        <v>0</v>
      </c>
    </row>
    <row r="86" spans="2:15" x14ac:dyDescent="0.25">
      <c r="B86" s="3"/>
      <c r="C86" s="3"/>
      <c r="D86" s="3"/>
      <c r="E86" s="2" t="e">
        <f t="shared" si="5"/>
        <v>#DIV/0!</v>
      </c>
      <c r="H86">
        <f t="shared" si="102"/>
        <v>0</v>
      </c>
      <c r="L86">
        <f t="shared" si="100"/>
        <v>0</v>
      </c>
      <c r="M86">
        <f t="shared" si="8"/>
        <v>0</v>
      </c>
      <c r="O86">
        <f t="shared" si="101"/>
        <v>0</v>
      </c>
    </row>
    <row r="87" spans="2:15" ht="14.25" customHeight="1" x14ac:dyDescent="0.25">
      <c r="B87" s="3"/>
      <c r="C87" s="3"/>
      <c r="D87" s="3"/>
      <c r="E87" s="2" t="e">
        <f t="shared" ref="E87:E150" si="103">(B87)/(B87+C87+D87)</f>
        <v>#DIV/0!</v>
      </c>
      <c r="H87">
        <f t="shared" si="102"/>
        <v>0</v>
      </c>
      <c r="L87">
        <v>0</v>
      </c>
      <c r="M87">
        <f t="shared" ref="M87:M126" si="104">D87*5</f>
        <v>0</v>
      </c>
      <c r="O87">
        <f t="shared" si="101"/>
        <v>0</v>
      </c>
    </row>
    <row r="88" spans="2:15" x14ac:dyDescent="0.25">
      <c r="B88" s="3"/>
      <c r="C88" s="3"/>
      <c r="D88" s="3"/>
      <c r="E88" s="2" t="e">
        <f t="shared" si="103"/>
        <v>#DIV/0!</v>
      </c>
      <c r="H88">
        <f t="shared" si="102"/>
        <v>0</v>
      </c>
      <c r="L88">
        <f t="shared" ref="L88:L151" si="105">B88*10</f>
        <v>0</v>
      </c>
      <c r="M88">
        <f t="shared" si="104"/>
        <v>0</v>
      </c>
      <c r="O88">
        <f t="shared" si="101"/>
        <v>0</v>
      </c>
    </row>
    <row r="89" spans="2:15" x14ac:dyDescent="0.25">
      <c r="B89" s="3"/>
      <c r="C89" s="3"/>
      <c r="D89" s="3"/>
      <c r="E89" s="2" t="e">
        <f t="shared" si="103"/>
        <v>#DIV/0!</v>
      </c>
      <c r="H89">
        <f t="shared" si="98"/>
        <v>0</v>
      </c>
      <c r="L89">
        <f t="shared" si="105"/>
        <v>0</v>
      </c>
      <c r="M89">
        <f t="shared" si="104"/>
        <v>0</v>
      </c>
      <c r="O89">
        <f t="shared" si="99"/>
        <v>0</v>
      </c>
    </row>
    <row r="90" spans="2:15" x14ac:dyDescent="0.25">
      <c r="B90" s="3"/>
      <c r="C90" s="3"/>
      <c r="D90" s="3"/>
      <c r="E90" s="2" t="e">
        <f t="shared" si="103"/>
        <v>#DIV/0!</v>
      </c>
      <c r="H90">
        <f t="shared" si="98"/>
        <v>0</v>
      </c>
      <c r="L90">
        <f t="shared" si="105"/>
        <v>0</v>
      </c>
      <c r="M90">
        <f t="shared" si="104"/>
        <v>0</v>
      </c>
      <c r="O90">
        <f t="shared" si="99"/>
        <v>0</v>
      </c>
    </row>
    <row r="91" spans="2:15" x14ac:dyDescent="0.25">
      <c r="B91" s="3"/>
      <c r="C91" s="3"/>
      <c r="D91" s="3"/>
      <c r="E91" s="2" t="e">
        <f t="shared" si="103"/>
        <v>#DIV/0!</v>
      </c>
      <c r="H91">
        <f t="shared" si="98"/>
        <v>0</v>
      </c>
      <c r="L91">
        <f t="shared" si="105"/>
        <v>0</v>
      </c>
      <c r="M91">
        <f t="shared" si="104"/>
        <v>0</v>
      </c>
      <c r="O91">
        <f t="shared" si="99"/>
        <v>0</v>
      </c>
    </row>
    <row r="92" spans="2:15" ht="14.25" customHeight="1" x14ac:dyDescent="0.25">
      <c r="B92" s="3"/>
      <c r="C92" s="3"/>
      <c r="D92" s="3"/>
      <c r="E92" s="2" t="e">
        <f t="shared" si="103"/>
        <v>#DIV/0!</v>
      </c>
      <c r="H92">
        <f t="shared" si="98"/>
        <v>0</v>
      </c>
      <c r="L92">
        <v>0</v>
      </c>
      <c r="M92">
        <f t="shared" si="104"/>
        <v>0</v>
      </c>
      <c r="O92">
        <f t="shared" si="99"/>
        <v>0</v>
      </c>
    </row>
    <row r="93" spans="2:15" ht="14.25" customHeight="1" x14ac:dyDescent="0.25">
      <c r="B93" s="3"/>
      <c r="C93" s="3"/>
      <c r="D93" s="3"/>
      <c r="E93" s="2" t="e">
        <f t="shared" si="103"/>
        <v>#DIV/0!</v>
      </c>
      <c r="H93">
        <f t="shared" si="98"/>
        <v>0</v>
      </c>
      <c r="L93">
        <v>0</v>
      </c>
      <c r="M93">
        <f t="shared" si="104"/>
        <v>0</v>
      </c>
      <c r="O93">
        <f t="shared" si="99"/>
        <v>0</v>
      </c>
    </row>
    <row r="94" spans="2:15" x14ac:dyDescent="0.25">
      <c r="B94" s="3"/>
      <c r="C94" s="3"/>
      <c r="D94" s="3"/>
      <c r="E94" s="2" t="e">
        <f t="shared" si="103"/>
        <v>#DIV/0!</v>
      </c>
      <c r="H94">
        <f t="shared" si="98"/>
        <v>0</v>
      </c>
      <c r="L94">
        <f t="shared" ref="L94" si="106">B94*10</f>
        <v>0</v>
      </c>
      <c r="M94">
        <f t="shared" si="104"/>
        <v>0</v>
      </c>
      <c r="O94">
        <f t="shared" si="99"/>
        <v>0</v>
      </c>
    </row>
    <row r="95" spans="2:15" x14ac:dyDescent="0.25">
      <c r="B95" s="3"/>
      <c r="C95" s="3"/>
      <c r="D95" s="3"/>
      <c r="E95" s="2" t="e">
        <f t="shared" si="103"/>
        <v>#DIV/0!</v>
      </c>
      <c r="H95">
        <f t="shared" si="98"/>
        <v>0</v>
      </c>
      <c r="L95">
        <f t="shared" si="105"/>
        <v>0</v>
      </c>
      <c r="M95">
        <f t="shared" si="104"/>
        <v>0</v>
      </c>
      <c r="O95">
        <f t="shared" si="99"/>
        <v>0</v>
      </c>
    </row>
    <row r="96" spans="2:15" x14ac:dyDescent="0.25">
      <c r="B96" s="3"/>
      <c r="C96" s="3"/>
      <c r="D96" s="3"/>
      <c r="E96" s="2" t="e">
        <f t="shared" si="103"/>
        <v>#DIV/0!</v>
      </c>
      <c r="H96">
        <f t="shared" si="98"/>
        <v>0</v>
      </c>
      <c r="L96">
        <f t="shared" si="105"/>
        <v>0</v>
      </c>
      <c r="M96">
        <f t="shared" si="104"/>
        <v>0</v>
      </c>
      <c r="O96">
        <f t="shared" si="99"/>
        <v>0</v>
      </c>
    </row>
    <row r="97" spans="2:15" x14ac:dyDescent="0.25">
      <c r="B97" s="3"/>
      <c r="C97" s="3"/>
      <c r="D97" s="3"/>
      <c r="E97" s="2" t="e">
        <f t="shared" si="103"/>
        <v>#DIV/0!</v>
      </c>
      <c r="H97">
        <f t="shared" si="98"/>
        <v>0</v>
      </c>
      <c r="L97">
        <f t="shared" si="105"/>
        <v>0</v>
      </c>
      <c r="M97">
        <f t="shared" si="104"/>
        <v>0</v>
      </c>
      <c r="O97">
        <f t="shared" si="99"/>
        <v>0</v>
      </c>
    </row>
    <row r="98" spans="2:15" x14ac:dyDescent="0.25">
      <c r="B98" s="3"/>
      <c r="C98" s="3"/>
      <c r="D98" s="3"/>
      <c r="E98" s="2" t="e">
        <f t="shared" si="103"/>
        <v>#DIV/0!</v>
      </c>
      <c r="H98">
        <f t="shared" si="98"/>
        <v>0</v>
      </c>
      <c r="L98">
        <f t="shared" si="105"/>
        <v>0</v>
      </c>
      <c r="M98">
        <f t="shared" si="104"/>
        <v>0</v>
      </c>
      <c r="O98">
        <f t="shared" si="99"/>
        <v>0</v>
      </c>
    </row>
    <row r="99" spans="2:15" x14ac:dyDescent="0.25">
      <c r="B99" s="3"/>
      <c r="C99" s="3"/>
      <c r="D99" s="3"/>
      <c r="E99" s="2" t="e">
        <f t="shared" si="103"/>
        <v>#DIV/0!</v>
      </c>
      <c r="H99">
        <f t="shared" si="98"/>
        <v>0</v>
      </c>
      <c r="L99">
        <f t="shared" si="105"/>
        <v>0</v>
      </c>
      <c r="M99">
        <f t="shared" si="104"/>
        <v>0</v>
      </c>
      <c r="O99">
        <f t="shared" si="99"/>
        <v>0</v>
      </c>
    </row>
    <row r="100" spans="2:15" x14ac:dyDescent="0.25">
      <c r="B100" s="3"/>
      <c r="C100" s="3"/>
      <c r="D100" s="3"/>
      <c r="E100" s="2" t="e">
        <f t="shared" si="103"/>
        <v>#DIV/0!</v>
      </c>
      <c r="H100">
        <f t="shared" si="98"/>
        <v>0</v>
      </c>
      <c r="L100">
        <f t="shared" si="105"/>
        <v>0</v>
      </c>
      <c r="M100">
        <f t="shared" si="104"/>
        <v>0</v>
      </c>
      <c r="O100">
        <f t="shared" si="99"/>
        <v>0</v>
      </c>
    </row>
    <row r="101" spans="2:15" x14ac:dyDescent="0.25">
      <c r="B101" s="3"/>
      <c r="C101" s="3"/>
      <c r="D101" s="3"/>
      <c r="E101" s="2" t="e">
        <f t="shared" si="103"/>
        <v>#DIV/0!</v>
      </c>
      <c r="H101">
        <f t="shared" si="98"/>
        <v>0</v>
      </c>
      <c r="L101">
        <f t="shared" si="105"/>
        <v>0</v>
      </c>
      <c r="M101">
        <f t="shared" si="104"/>
        <v>0</v>
      </c>
      <c r="O101">
        <f t="shared" si="99"/>
        <v>0</v>
      </c>
    </row>
    <row r="102" spans="2:15" x14ac:dyDescent="0.25">
      <c r="B102" s="3"/>
      <c r="C102" s="3"/>
      <c r="D102" s="3"/>
      <c r="E102" s="2" t="e">
        <f t="shared" si="103"/>
        <v>#DIV/0!</v>
      </c>
      <c r="H102">
        <f t="shared" si="98"/>
        <v>0</v>
      </c>
      <c r="L102">
        <f t="shared" si="105"/>
        <v>0</v>
      </c>
      <c r="M102">
        <f t="shared" si="104"/>
        <v>0</v>
      </c>
      <c r="O102">
        <f t="shared" si="99"/>
        <v>0</v>
      </c>
    </row>
    <row r="103" spans="2:15" ht="14.25" customHeight="1" x14ac:dyDescent="0.25">
      <c r="B103" s="3"/>
      <c r="C103" s="3"/>
      <c r="D103" s="3"/>
      <c r="E103" s="2" t="e">
        <f t="shared" si="103"/>
        <v>#DIV/0!</v>
      </c>
      <c r="H103">
        <f t="shared" si="98"/>
        <v>0</v>
      </c>
      <c r="L103">
        <v>0</v>
      </c>
      <c r="M103">
        <f t="shared" si="104"/>
        <v>0</v>
      </c>
      <c r="O103">
        <f t="shared" si="99"/>
        <v>0</v>
      </c>
    </row>
    <row r="104" spans="2:15" ht="14.25" customHeight="1" x14ac:dyDescent="0.25">
      <c r="B104" s="3"/>
      <c r="C104" s="3"/>
      <c r="D104" s="3"/>
      <c r="E104" s="2" t="e">
        <f t="shared" si="103"/>
        <v>#DIV/0!</v>
      </c>
      <c r="H104">
        <f t="shared" si="98"/>
        <v>0</v>
      </c>
      <c r="L104">
        <v>0</v>
      </c>
      <c r="M104">
        <f t="shared" si="104"/>
        <v>0</v>
      </c>
      <c r="O104">
        <f t="shared" si="99"/>
        <v>0</v>
      </c>
    </row>
    <row r="105" spans="2:15" x14ac:dyDescent="0.25">
      <c r="B105" s="3"/>
      <c r="C105" s="3"/>
      <c r="D105" s="3"/>
      <c r="E105" s="2" t="e">
        <f t="shared" si="103"/>
        <v>#DIV/0!</v>
      </c>
      <c r="H105">
        <f t="shared" si="98"/>
        <v>0</v>
      </c>
      <c r="L105">
        <f t="shared" si="105"/>
        <v>0</v>
      </c>
      <c r="M105">
        <f t="shared" si="104"/>
        <v>0</v>
      </c>
      <c r="O105">
        <f t="shared" si="99"/>
        <v>0</v>
      </c>
    </row>
    <row r="106" spans="2:15" ht="14.25" customHeight="1" x14ac:dyDescent="0.25">
      <c r="B106" s="3"/>
      <c r="C106" s="3"/>
      <c r="D106" s="3"/>
      <c r="E106" s="2" t="e">
        <f t="shared" si="103"/>
        <v>#DIV/0!</v>
      </c>
      <c r="H106">
        <f t="shared" si="98"/>
        <v>0</v>
      </c>
      <c r="L106">
        <v>0</v>
      </c>
      <c r="M106">
        <f t="shared" si="104"/>
        <v>0</v>
      </c>
      <c r="O106">
        <f t="shared" si="99"/>
        <v>0</v>
      </c>
    </row>
    <row r="107" spans="2:15" x14ac:dyDescent="0.25">
      <c r="B107" s="3"/>
      <c r="C107" s="3"/>
      <c r="D107" s="3"/>
      <c r="E107" s="2" t="e">
        <f t="shared" si="103"/>
        <v>#DIV/0!</v>
      </c>
      <c r="H107">
        <f t="shared" si="98"/>
        <v>0</v>
      </c>
      <c r="L107">
        <f t="shared" ref="L107:L109" si="107">B107*10</f>
        <v>0</v>
      </c>
      <c r="M107">
        <f t="shared" si="104"/>
        <v>0</v>
      </c>
      <c r="O107">
        <f t="shared" si="99"/>
        <v>0</v>
      </c>
    </row>
    <row r="108" spans="2:15" x14ac:dyDescent="0.25">
      <c r="B108" s="3"/>
      <c r="C108" s="3"/>
      <c r="D108" s="3"/>
      <c r="E108" s="2" t="e">
        <f t="shared" si="103"/>
        <v>#DIV/0!</v>
      </c>
      <c r="H108">
        <f t="shared" si="98"/>
        <v>0</v>
      </c>
      <c r="L108">
        <f t="shared" si="107"/>
        <v>0</v>
      </c>
      <c r="M108">
        <f t="shared" si="104"/>
        <v>0</v>
      </c>
      <c r="O108">
        <f t="shared" si="99"/>
        <v>0</v>
      </c>
    </row>
    <row r="109" spans="2:15" ht="16.5" customHeight="1" x14ac:dyDescent="0.25">
      <c r="B109" s="3"/>
      <c r="C109" s="3"/>
      <c r="D109" s="3"/>
      <c r="E109" s="2" t="e">
        <f t="shared" si="103"/>
        <v>#DIV/0!</v>
      </c>
      <c r="H109">
        <f t="shared" si="98"/>
        <v>0</v>
      </c>
      <c r="L109">
        <f t="shared" si="107"/>
        <v>0</v>
      </c>
      <c r="M109">
        <f t="shared" si="104"/>
        <v>0</v>
      </c>
      <c r="O109">
        <f t="shared" si="99"/>
        <v>0</v>
      </c>
    </row>
    <row r="110" spans="2:15" ht="14.25" customHeight="1" x14ac:dyDescent="0.25">
      <c r="B110" s="3"/>
      <c r="C110" s="3"/>
      <c r="D110" s="3"/>
      <c r="E110" s="2" t="e">
        <f t="shared" si="103"/>
        <v>#DIV/0!</v>
      </c>
      <c r="H110">
        <f t="shared" si="98"/>
        <v>0</v>
      </c>
      <c r="L110">
        <v>0</v>
      </c>
      <c r="M110">
        <f t="shared" si="104"/>
        <v>0</v>
      </c>
      <c r="O110">
        <f t="shared" si="99"/>
        <v>0</v>
      </c>
    </row>
    <row r="111" spans="2:15" x14ac:dyDescent="0.25">
      <c r="B111" s="3"/>
      <c r="C111" s="3"/>
      <c r="D111" s="3"/>
      <c r="E111" s="2" t="e">
        <f t="shared" si="103"/>
        <v>#DIV/0!</v>
      </c>
      <c r="H111">
        <f t="shared" si="98"/>
        <v>0</v>
      </c>
      <c r="L111">
        <f t="shared" ref="L111" si="108">B111*10</f>
        <v>0</v>
      </c>
      <c r="M111">
        <f t="shared" si="104"/>
        <v>0</v>
      </c>
      <c r="O111">
        <f t="shared" si="99"/>
        <v>0</v>
      </c>
    </row>
    <row r="112" spans="2:15" x14ac:dyDescent="0.25">
      <c r="B112" s="3"/>
      <c r="C112" s="3"/>
      <c r="D112" s="3"/>
      <c r="E112" s="2" t="e">
        <f t="shared" si="103"/>
        <v>#DIV/0!</v>
      </c>
      <c r="H112">
        <f t="shared" si="98"/>
        <v>0</v>
      </c>
      <c r="L112">
        <f t="shared" si="105"/>
        <v>0</v>
      </c>
      <c r="M112">
        <f t="shared" si="104"/>
        <v>0</v>
      </c>
      <c r="O112">
        <f t="shared" si="99"/>
        <v>0</v>
      </c>
    </row>
    <row r="113" spans="2:15" x14ac:dyDescent="0.25">
      <c r="B113" s="3"/>
      <c r="C113" s="3"/>
      <c r="D113" s="3"/>
      <c r="E113" s="2" t="e">
        <f t="shared" si="103"/>
        <v>#DIV/0!</v>
      </c>
      <c r="H113">
        <f t="shared" si="98"/>
        <v>0</v>
      </c>
      <c r="L113">
        <f t="shared" si="105"/>
        <v>0</v>
      </c>
      <c r="M113">
        <f t="shared" si="104"/>
        <v>0</v>
      </c>
      <c r="O113">
        <f t="shared" si="99"/>
        <v>0</v>
      </c>
    </row>
    <row r="114" spans="2:15" ht="14.25" customHeight="1" x14ac:dyDescent="0.25">
      <c r="B114" s="3"/>
      <c r="C114" s="3"/>
      <c r="D114" s="3"/>
      <c r="E114" s="2" t="e">
        <f t="shared" si="103"/>
        <v>#DIV/0!</v>
      </c>
      <c r="H114">
        <f t="shared" si="98"/>
        <v>0</v>
      </c>
      <c r="L114">
        <v>0</v>
      </c>
      <c r="M114">
        <f t="shared" si="104"/>
        <v>0</v>
      </c>
      <c r="O114">
        <f t="shared" si="99"/>
        <v>0</v>
      </c>
    </row>
    <row r="115" spans="2:15" x14ac:dyDescent="0.25">
      <c r="B115" s="3"/>
      <c r="C115" s="3"/>
      <c r="D115" s="3"/>
      <c r="E115" s="2" t="e">
        <f t="shared" si="103"/>
        <v>#DIV/0!</v>
      </c>
      <c r="H115">
        <f t="shared" si="98"/>
        <v>0</v>
      </c>
      <c r="L115">
        <f t="shared" si="105"/>
        <v>0</v>
      </c>
      <c r="M115">
        <f t="shared" si="104"/>
        <v>0</v>
      </c>
      <c r="O115">
        <f t="shared" si="99"/>
        <v>0</v>
      </c>
    </row>
    <row r="116" spans="2:15" x14ac:dyDescent="0.25">
      <c r="B116" s="3"/>
      <c r="C116" s="3"/>
      <c r="D116" s="3"/>
      <c r="E116" s="2" t="e">
        <f t="shared" si="103"/>
        <v>#DIV/0!</v>
      </c>
      <c r="H116">
        <f t="shared" si="98"/>
        <v>0</v>
      </c>
      <c r="L116">
        <f t="shared" si="105"/>
        <v>0</v>
      </c>
      <c r="M116">
        <f t="shared" si="104"/>
        <v>0</v>
      </c>
      <c r="O116">
        <f t="shared" si="99"/>
        <v>0</v>
      </c>
    </row>
    <row r="117" spans="2:15" x14ac:dyDescent="0.25">
      <c r="B117" s="3"/>
      <c r="C117" s="3"/>
      <c r="D117" s="3"/>
      <c r="E117" s="2" t="e">
        <f t="shared" si="103"/>
        <v>#DIV/0!</v>
      </c>
      <c r="H117">
        <f t="shared" si="98"/>
        <v>0</v>
      </c>
      <c r="L117">
        <f t="shared" si="105"/>
        <v>0</v>
      </c>
      <c r="M117">
        <f t="shared" si="104"/>
        <v>0</v>
      </c>
      <c r="O117">
        <f t="shared" si="99"/>
        <v>0</v>
      </c>
    </row>
    <row r="118" spans="2:15" x14ac:dyDescent="0.25">
      <c r="B118" s="3"/>
      <c r="C118" s="3"/>
      <c r="D118" s="3"/>
      <c r="E118" s="2" t="e">
        <f t="shared" si="103"/>
        <v>#DIV/0!</v>
      </c>
      <c r="H118">
        <f t="shared" si="98"/>
        <v>0</v>
      </c>
      <c r="L118">
        <f t="shared" si="105"/>
        <v>0</v>
      </c>
      <c r="M118">
        <f t="shared" si="104"/>
        <v>0</v>
      </c>
      <c r="O118">
        <f t="shared" si="99"/>
        <v>0</v>
      </c>
    </row>
    <row r="119" spans="2:15" x14ac:dyDescent="0.25">
      <c r="B119" s="3"/>
      <c r="C119" s="3"/>
      <c r="D119" s="3"/>
      <c r="E119" s="2" t="e">
        <f t="shared" si="103"/>
        <v>#DIV/0!</v>
      </c>
      <c r="H119">
        <f t="shared" si="98"/>
        <v>0</v>
      </c>
      <c r="L119">
        <f t="shared" si="105"/>
        <v>0</v>
      </c>
      <c r="M119">
        <f t="shared" si="104"/>
        <v>0</v>
      </c>
      <c r="O119">
        <f t="shared" si="99"/>
        <v>0</v>
      </c>
    </row>
    <row r="120" spans="2:15" x14ac:dyDescent="0.25">
      <c r="E120" s="2" t="e">
        <f t="shared" si="103"/>
        <v>#DIV/0!</v>
      </c>
      <c r="H120">
        <f t="shared" si="98"/>
        <v>0</v>
      </c>
      <c r="L120">
        <f t="shared" si="105"/>
        <v>0</v>
      </c>
      <c r="M120">
        <f t="shared" si="104"/>
        <v>0</v>
      </c>
      <c r="O120">
        <f t="shared" si="99"/>
        <v>0</v>
      </c>
    </row>
    <row r="121" spans="2:15" x14ac:dyDescent="0.25">
      <c r="E121" s="2" t="e">
        <f t="shared" si="103"/>
        <v>#DIV/0!</v>
      </c>
      <c r="H121">
        <f t="shared" si="98"/>
        <v>0</v>
      </c>
      <c r="L121">
        <f t="shared" si="105"/>
        <v>0</v>
      </c>
      <c r="M121">
        <f t="shared" si="104"/>
        <v>0</v>
      </c>
      <c r="O121">
        <f t="shared" si="99"/>
        <v>0</v>
      </c>
    </row>
    <row r="122" spans="2:15" x14ac:dyDescent="0.25">
      <c r="E122" s="2" t="e">
        <f t="shared" si="103"/>
        <v>#DIV/0!</v>
      </c>
      <c r="H122">
        <f t="shared" si="98"/>
        <v>0</v>
      </c>
      <c r="L122">
        <f t="shared" si="105"/>
        <v>0</v>
      </c>
      <c r="M122">
        <f t="shared" si="104"/>
        <v>0</v>
      </c>
      <c r="O122">
        <f t="shared" si="99"/>
        <v>0</v>
      </c>
    </row>
    <row r="123" spans="2:15" x14ac:dyDescent="0.25">
      <c r="E123" s="2" t="e">
        <f t="shared" si="103"/>
        <v>#DIV/0!</v>
      </c>
      <c r="H123">
        <f t="shared" si="98"/>
        <v>0</v>
      </c>
      <c r="L123">
        <f t="shared" si="105"/>
        <v>0</v>
      </c>
      <c r="M123">
        <f t="shared" si="104"/>
        <v>0</v>
      </c>
      <c r="O123">
        <f t="shared" si="99"/>
        <v>0</v>
      </c>
    </row>
    <row r="124" spans="2:15" x14ac:dyDescent="0.25">
      <c r="E124" s="2" t="e">
        <f t="shared" si="103"/>
        <v>#DIV/0!</v>
      </c>
      <c r="H124">
        <f t="shared" si="98"/>
        <v>0</v>
      </c>
      <c r="L124">
        <f t="shared" si="105"/>
        <v>0</v>
      </c>
      <c r="M124">
        <f t="shared" si="104"/>
        <v>0</v>
      </c>
      <c r="O124">
        <f t="shared" si="99"/>
        <v>0</v>
      </c>
    </row>
    <row r="125" spans="2:15" x14ac:dyDescent="0.25">
      <c r="E125" s="2" t="e">
        <f t="shared" si="103"/>
        <v>#DIV/0!</v>
      </c>
      <c r="H125">
        <f t="shared" si="98"/>
        <v>0</v>
      </c>
      <c r="L125">
        <f t="shared" si="105"/>
        <v>0</v>
      </c>
      <c r="M125">
        <f t="shared" si="104"/>
        <v>0</v>
      </c>
      <c r="O125">
        <f t="shared" si="99"/>
        <v>0</v>
      </c>
    </row>
    <row r="126" spans="2:15" x14ac:dyDescent="0.25">
      <c r="E126" s="2" t="e">
        <f t="shared" si="103"/>
        <v>#DIV/0!</v>
      </c>
      <c r="H126">
        <f t="shared" si="98"/>
        <v>0</v>
      </c>
      <c r="L126">
        <f t="shared" si="105"/>
        <v>0</v>
      </c>
      <c r="M126">
        <f t="shared" si="104"/>
        <v>0</v>
      </c>
      <c r="O126">
        <f t="shared" si="99"/>
        <v>0</v>
      </c>
    </row>
    <row r="127" spans="2:15" x14ac:dyDescent="0.25">
      <c r="E127" s="2" t="e">
        <f t="shared" si="103"/>
        <v>#DIV/0!</v>
      </c>
      <c r="H127">
        <f t="shared" si="98"/>
        <v>0</v>
      </c>
      <c r="L127">
        <f t="shared" si="105"/>
        <v>0</v>
      </c>
      <c r="M127">
        <v>0</v>
      </c>
      <c r="O127">
        <f t="shared" si="99"/>
        <v>0</v>
      </c>
    </row>
    <row r="128" spans="2:15" x14ac:dyDescent="0.25">
      <c r="E128" s="2" t="e">
        <f t="shared" si="103"/>
        <v>#DIV/0!</v>
      </c>
      <c r="H128">
        <f t="shared" si="98"/>
        <v>0</v>
      </c>
      <c r="L128">
        <f t="shared" si="105"/>
        <v>0</v>
      </c>
      <c r="M128">
        <f t="shared" ref="M128:M186" si="109">D128*5</f>
        <v>0</v>
      </c>
      <c r="O128">
        <f t="shared" si="99"/>
        <v>0</v>
      </c>
    </row>
    <row r="129" spans="5:15" x14ac:dyDescent="0.25">
      <c r="E129" s="2" t="e">
        <f t="shared" si="103"/>
        <v>#DIV/0!</v>
      </c>
      <c r="H129">
        <f t="shared" si="98"/>
        <v>0</v>
      </c>
      <c r="L129">
        <f t="shared" si="105"/>
        <v>0</v>
      </c>
      <c r="M129">
        <f t="shared" si="109"/>
        <v>0</v>
      </c>
      <c r="O129">
        <f t="shared" si="99"/>
        <v>0</v>
      </c>
    </row>
    <row r="130" spans="5:15" x14ac:dyDescent="0.25">
      <c r="E130" s="2" t="e">
        <f t="shared" si="103"/>
        <v>#DIV/0!</v>
      </c>
      <c r="H130">
        <f t="shared" si="98"/>
        <v>0</v>
      </c>
      <c r="L130">
        <f t="shared" si="105"/>
        <v>0</v>
      </c>
      <c r="M130">
        <f t="shared" si="109"/>
        <v>0</v>
      </c>
      <c r="O130">
        <f t="shared" si="99"/>
        <v>0</v>
      </c>
    </row>
    <row r="131" spans="5:15" x14ac:dyDescent="0.25">
      <c r="E131" s="2" t="e">
        <f t="shared" si="103"/>
        <v>#DIV/0!</v>
      </c>
      <c r="H131">
        <f t="shared" si="98"/>
        <v>0</v>
      </c>
      <c r="L131">
        <f t="shared" si="105"/>
        <v>0</v>
      </c>
      <c r="M131">
        <f t="shared" si="109"/>
        <v>0</v>
      </c>
      <c r="O131">
        <f t="shared" si="99"/>
        <v>0</v>
      </c>
    </row>
    <row r="132" spans="5:15" x14ac:dyDescent="0.25">
      <c r="E132" s="2" t="e">
        <f t="shared" si="103"/>
        <v>#DIV/0!</v>
      </c>
      <c r="H132">
        <f t="shared" si="98"/>
        <v>0</v>
      </c>
      <c r="L132">
        <f t="shared" si="105"/>
        <v>0</v>
      </c>
      <c r="M132">
        <f t="shared" si="109"/>
        <v>0</v>
      </c>
      <c r="O132">
        <f t="shared" si="99"/>
        <v>0</v>
      </c>
    </row>
    <row r="133" spans="5:15" x14ac:dyDescent="0.25">
      <c r="E133" s="2" t="e">
        <f t="shared" si="103"/>
        <v>#DIV/0!</v>
      </c>
      <c r="H133">
        <f t="shared" si="98"/>
        <v>0</v>
      </c>
      <c r="L133">
        <f t="shared" si="105"/>
        <v>0</v>
      </c>
      <c r="M133">
        <f t="shared" si="109"/>
        <v>0</v>
      </c>
      <c r="O133">
        <f t="shared" si="99"/>
        <v>0</v>
      </c>
    </row>
    <row r="134" spans="5:15" x14ac:dyDescent="0.25">
      <c r="E134" s="2" t="e">
        <f t="shared" si="103"/>
        <v>#DIV/0!</v>
      </c>
      <c r="H134">
        <f t="shared" si="98"/>
        <v>0</v>
      </c>
      <c r="L134">
        <f t="shared" si="105"/>
        <v>0</v>
      </c>
      <c r="M134">
        <f t="shared" si="109"/>
        <v>0</v>
      </c>
      <c r="O134">
        <f t="shared" si="99"/>
        <v>0</v>
      </c>
    </row>
    <row r="135" spans="5:15" x14ac:dyDescent="0.25">
      <c r="E135" s="2" t="e">
        <f t="shared" si="103"/>
        <v>#DIV/0!</v>
      </c>
      <c r="H135">
        <f t="shared" si="98"/>
        <v>0</v>
      </c>
      <c r="L135">
        <f t="shared" si="105"/>
        <v>0</v>
      </c>
      <c r="M135">
        <f t="shared" si="109"/>
        <v>0</v>
      </c>
      <c r="O135">
        <f t="shared" si="99"/>
        <v>0</v>
      </c>
    </row>
    <row r="136" spans="5:15" x14ac:dyDescent="0.25">
      <c r="E136" s="2" t="e">
        <f t="shared" si="103"/>
        <v>#DIV/0!</v>
      </c>
      <c r="H136">
        <f t="shared" si="98"/>
        <v>0</v>
      </c>
      <c r="L136">
        <f t="shared" si="105"/>
        <v>0</v>
      </c>
      <c r="M136">
        <f t="shared" si="109"/>
        <v>0</v>
      </c>
      <c r="O136">
        <f t="shared" si="99"/>
        <v>0</v>
      </c>
    </row>
    <row r="137" spans="5:15" x14ac:dyDescent="0.25">
      <c r="E137" s="2" t="e">
        <f t="shared" si="103"/>
        <v>#DIV/0!</v>
      </c>
      <c r="H137">
        <f t="shared" si="98"/>
        <v>0</v>
      </c>
      <c r="L137">
        <f t="shared" si="105"/>
        <v>0</v>
      </c>
      <c r="M137">
        <f t="shared" si="109"/>
        <v>0</v>
      </c>
      <c r="O137">
        <f t="shared" si="99"/>
        <v>0</v>
      </c>
    </row>
    <row r="138" spans="5:15" x14ac:dyDescent="0.25">
      <c r="E138" s="2" t="e">
        <f t="shared" si="103"/>
        <v>#DIV/0!</v>
      </c>
      <c r="H138">
        <f t="shared" si="98"/>
        <v>0</v>
      </c>
      <c r="L138">
        <f t="shared" si="105"/>
        <v>0</v>
      </c>
      <c r="M138">
        <f t="shared" si="109"/>
        <v>0</v>
      </c>
      <c r="O138">
        <f t="shared" si="99"/>
        <v>0</v>
      </c>
    </row>
    <row r="139" spans="5:15" x14ac:dyDescent="0.25">
      <c r="E139" s="2" t="e">
        <f t="shared" si="103"/>
        <v>#DIV/0!</v>
      </c>
      <c r="H139">
        <f t="shared" ref="H139:H186" si="110">F139-G139</f>
        <v>0</v>
      </c>
      <c r="L139">
        <f t="shared" si="105"/>
        <v>0</v>
      </c>
      <c r="M139">
        <f t="shared" si="109"/>
        <v>0</v>
      </c>
      <c r="O139">
        <f t="shared" ref="O139:O186" si="111">SUM(I139:N139)</f>
        <v>0</v>
      </c>
    </row>
    <row r="140" spans="5:15" x14ac:dyDescent="0.25">
      <c r="E140" s="2" t="e">
        <f t="shared" si="103"/>
        <v>#DIV/0!</v>
      </c>
      <c r="H140">
        <f t="shared" si="110"/>
        <v>0</v>
      </c>
      <c r="L140">
        <f t="shared" si="105"/>
        <v>0</v>
      </c>
      <c r="M140">
        <f t="shared" si="109"/>
        <v>0</v>
      </c>
      <c r="O140">
        <f t="shared" si="111"/>
        <v>0</v>
      </c>
    </row>
    <row r="141" spans="5:15" x14ac:dyDescent="0.25">
      <c r="E141" s="2" t="e">
        <f t="shared" si="103"/>
        <v>#DIV/0!</v>
      </c>
      <c r="H141">
        <f t="shared" si="110"/>
        <v>0</v>
      </c>
      <c r="L141">
        <f t="shared" si="105"/>
        <v>0</v>
      </c>
      <c r="M141">
        <f t="shared" si="109"/>
        <v>0</v>
      </c>
      <c r="O141">
        <f t="shared" si="111"/>
        <v>0</v>
      </c>
    </row>
    <row r="142" spans="5:15" x14ac:dyDescent="0.25">
      <c r="E142" s="2" t="e">
        <f t="shared" si="103"/>
        <v>#DIV/0!</v>
      </c>
      <c r="H142">
        <f t="shared" si="110"/>
        <v>0</v>
      </c>
      <c r="L142">
        <f t="shared" si="105"/>
        <v>0</v>
      </c>
      <c r="M142">
        <f t="shared" si="109"/>
        <v>0</v>
      </c>
      <c r="O142">
        <f t="shared" si="111"/>
        <v>0</v>
      </c>
    </row>
    <row r="143" spans="5:15" x14ac:dyDescent="0.25">
      <c r="E143" s="2" t="e">
        <f t="shared" si="103"/>
        <v>#DIV/0!</v>
      </c>
      <c r="H143">
        <f t="shared" si="110"/>
        <v>0</v>
      </c>
      <c r="L143">
        <f t="shared" si="105"/>
        <v>0</v>
      </c>
      <c r="M143">
        <f t="shared" si="109"/>
        <v>0</v>
      </c>
      <c r="O143">
        <f t="shared" si="111"/>
        <v>0</v>
      </c>
    </row>
    <row r="144" spans="5:15" x14ac:dyDescent="0.25">
      <c r="E144" s="2" t="e">
        <f t="shared" si="103"/>
        <v>#DIV/0!</v>
      </c>
      <c r="H144">
        <f t="shared" si="110"/>
        <v>0</v>
      </c>
      <c r="L144">
        <f t="shared" si="105"/>
        <v>0</v>
      </c>
      <c r="M144">
        <f t="shared" si="109"/>
        <v>0</v>
      </c>
      <c r="O144">
        <f t="shared" si="111"/>
        <v>0</v>
      </c>
    </row>
    <row r="145" spans="1:16" x14ac:dyDescent="0.25">
      <c r="E145" s="2" t="e">
        <f t="shared" si="103"/>
        <v>#DIV/0!</v>
      </c>
      <c r="H145">
        <f t="shared" si="110"/>
        <v>0</v>
      </c>
      <c r="L145">
        <f t="shared" si="105"/>
        <v>0</v>
      </c>
      <c r="M145">
        <f t="shared" si="109"/>
        <v>0</v>
      </c>
      <c r="O145">
        <f t="shared" si="111"/>
        <v>0</v>
      </c>
    </row>
    <row r="146" spans="1:16" x14ac:dyDescent="0.25">
      <c r="E146" s="2" t="e">
        <f t="shared" si="103"/>
        <v>#DIV/0!</v>
      </c>
      <c r="H146">
        <f t="shared" si="110"/>
        <v>0</v>
      </c>
      <c r="L146">
        <f t="shared" si="105"/>
        <v>0</v>
      </c>
      <c r="M146">
        <f t="shared" si="109"/>
        <v>0</v>
      </c>
      <c r="O146">
        <f t="shared" si="111"/>
        <v>0</v>
      </c>
    </row>
    <row r="147" spans="1:16" x14ac:dyDescent="0.25">
      <c r="E147" s="2" t="e">
        <f t="shared" si="103"/>
        <v>#DIV/0!</v>
      </c>
      <c r="H147">
        <f t="shared" si="110"/>
        <v>0</v>
      </c>
      <c r="L147">
        <f t="shared" si="105"/>
        <v>0</v>
      </c>
      <c r="M147">
        <f t="shared" si="109"/>
        <v>0</v>
      </c>
      <c r="O147">
        <f t="shared" si="111"/>
        <v>0</v>
      </c>
    </row>
    <row r="148" spans="1:16" x14ac:dyDescent="0.25">
      <c r="A148" s="6"/>
      <c r="B148" s="4"/>
      <c r="C148" s="4"/>
      <c r="D148" s="4"/>
      <c r="E148" s="5" t="e">
        <f t="shared" si="103"/>
        <v>#DIV/0!</v>
      </c>
      <c r="F148" s="4"/>
      <c r="G148" s="4"/>
      <c r="H148" s="4">
        <f t="shared" si="110"/>
        <v>0</v>
      </c>
      <c r="I148" s="4"/>
      <c r="J148" s="4"/>
      <c r="K148" s="4"/>
      <c r="L148" s="4">
        <f t="shared" si="105"/>
        <v>0</v>
      </c>
      <c r="M148" s="4">
        <f t="shared" si="109"/>
        <v>0</v>
      </c>
      <c r="N148" s="4"/>
      <c r="O148" s="4">
        <f t="shared" si="111"/>
        <v>0</v>
      </c>
      <c r="P148" s="4"/>
    </row>
    <row r="149" spans="1:16" x14ac:dyDescent="0.25">
      <c r="E149" s="2" t="e">
        <f t="shared" si="103"/>
        <v>#DIV/0!</v>
      </c>
      <c r="H149">
        <f t="shared" si="110"/>
        <v>0</v>
      </c>
      <c r="L149">
        <f t="shared" si="105"/>
        <v>0</v>
      </c>
      <c r="M149">
        <f t="shared" si="109"/>
        <v>0</v>
      </c>
      <c r="O149">
        <f t="shared" si="111"/>
        <v>0</v>
      </c>
      <c r="P149" s="4"/>
    </row>
    <row r="150" spans="1:16" x14ac:dyDescent="0.25">
      <c r="E150" s="2" t="e">
        <f t="shared" si="103"/>
        <v>#DIV/0!</v>
      </c>
      <c r="H150">
        <f t="shared" si="110"/>
        <v>0</v>
      </c>
      <c r="L150">
        <f t="shared" si="105"/>
        <v>0</v>
      </c>
      <c r="M150">
        <f t="shared" si="109"/>
        <v>0</v>
      </c>
      <c r="O150">
        <f t="shared" si="111"/>
        <v>0</v>
      </c>
    </row>
    <row r="151" spans="1:16" x14ac:dyDescent="0.25">
      <c r="E151" s="2" t="e">
        <f t="shared" ref="E151:E186" si="112">(B151)/(B151+C151+D151)</f>
        <v>#DIV/0!</v>
      </c>
      <c r="H151">
        <f t="shared" si="110"/>
        <v>0</v>
      </c>
      <c r="L151">
        <f t="shared" si="105"/>
        <v>0</v>
      </c>
      <c r="M151">
        <f t="shared" si="109"/>
        <v>0</v>
      </c>
      <c r="O151">
        <f t="shared" si="111"/>
        <v>0</v>
      </c>
    </row>
    <row r="152" spans="1:16" x14ac:dyDescent="0.25">
      <c r="A152" s="6"/>
      <c r="B152" s="4"/>
      <c r="C152" s="4"/>
      <c r="D152" s="4"/>
      <c r="E152" s="5" t="e">
        <f t="shared" si="112"/>
        <v>#DIV/0!</v>
      </c>
      <c r="F152" s="4"/>
      <c r="G152" s="4"/>
      <c r="H152" s="4">
        <f t="shared" si="110"/>
        <v>0</v>
      </c>
      <c r="I152" s="4"/>
      <c r="J152" s="4"/>
      <c r="K152" s="4"/>
      <c r="L152" s="4">
        <f t="shared" ref="L152:L163" si="113">B152*10</f>
        <v>0</v>
      </c>
      <c r="M152" s="4">
        <f t="shared" si="109"/>
        <v>0</v>
      </c>
      <c r="N152" s="4"/>
      <c r="O152" s="4">
        <f t="shared" si="111"/>
        <v>0</v>
      </c>
      <c r="P152" s="4"/>
    </row>
    <row r="153" spans="1:16" x14ac:dyDescent="0.25">
      <c r="A153" s="6"/>
      <c r="B153" s="4"/>
      <c r="C153" s="4"/>
      <c r="D153" s="4"/>
      <c r="E153" s="5" t="e">
        <f t="shared" si="112"/>
        <v>#DIV/0!</v>
      </c>
      <c r="F153" s="4"/>
      <c r="G153" s="4"/>
      <c r="H153" s="4">
        <f t="shared" si="110"/>
        <v>0</v>
      </c>
      <c r="I153" s="4"/>
      <c r="J153" s="4"/>
      <c r="K153" s="4"/>
      <c r="L153" s="4">
        <f t="shared" si="113"/>
        <v>0</v>
      </c>
      <c r="M153" s="4">
        <f t="shared" si="109"/>
        <v>0</v>
      </c>
      <c r="N153" s="4"/>
      <c r="O153" s="4">
        <f t="shared" si="111"/>
        <v>0</v>
      </c>
      <c r="P153" s="4"/>
    </row>
    <row r="154" spans="1:16" x14ac:dyDescent="0.25">
      <c r="A154" s="6"/>
      <c r="B154" s="4"/>
      <c r="C154" s="4"/>
      <c r="D154" s="4"/>
      <c r="E154" s="5" t="e">
        <f t="shared" si="112"/>
        <v>#DIV/0!</v>
      </c>
      <c r="F154" s="4"/>
      <c r="G154" s="4"/>
      <c r="H154" s="4">
        <f t="shared" si="110"/>
        <v>0</v>
      </c>
      <c r="I154" s="4"/>
      <c r="J154" s="4"/>
      <c r="K154" s="4"/>
      <c r="L154" s="4">
        <f t="shared" si="113"/>
        <v>0</v>
      </c>
      <c r="M154" s="4">
        <f t="shared" si="109"/>
        <v>0</v>
      </c>
      <c r="N154" s="4"/>
      <c r="O154" s="4">
        <f t="shared" si="111"/>
        <v>0</v>
      </c>
      <c r="P154" s="4"/>
    </row>
    <row r="155" spans="1:16" x14ac:dyDescent="0.25">
      <c r="A155" s="6"/>
      <c r="B155" s="4"/>
      <c r="C155" s="4"/>
      <c r="D155" s="4"/>
      <c r="E155" s="5" t="e">
        <f t="shared" si="112"/>
        <v>#DIV/0!</v>
      </c>
      <c r="F155" s="4"/>
      <c r="G155" s="4"/>
      <c r="H155" s="4">
        <f t="shared" si="110"/>
        <v>0</v>
      </c>
      <c r="I155" s="4"/>
      <c r="J155" s="4"/>
      <c r="K155" s="4"/>
      <c r="L155" s="4">
        <f t="shared" si="113"/>
        <v>0</v>
      </c>
      <c r="M155" s="4">
        <f t="shared" si="109"/>
        <v>0</v>
      </c>
      <c r="N155" s="4"/>
      <c r="O155" s="4">
        <f t="shared" si="111"/>
        <v>0</v>
      </c>
      <c r="P155" s="4"/>
    </row>
    <row r="156" spans="1:16" x14ac:dyDescent="0.25">
      <c r="A156" s="6"/>
      <c r="B156" s="4"/>
      <c r="C156" s="4"/>
      <c r="D156" s="4"/>
      <c r="E156" s="5" t="e">
        <f t="shared" si="112"/>
        <v>#DIV/0!</v>
      </c>
      <c r="F156" s="4"/>
      <c r="G156" s="4"/>
      <c r="H156" s="4">
        <f t="shared" si="110"/>
        <v>0</v>
      </c>
      <c r="I156" s="4"/>
      <c r="J156" s="4"/>
      <c r="K156" s="4"/>
      <c r="L156" s="4">
        <f t="shared" si="113"/>
        <v>0</v>
      </c>
      <c r="M156" s="4">
        <f t="shared" si="109"/>
        <v>0</v>
      </c>
      <c r="N156" s="4"/>
      <c r="O156" s="4">
        <f t="shared" si="111"/>
        <v>0</v>
      </c>
      <c r="P156" s="4"/>
    </row>
    <row r="157" spans="1:16" x14ac:dyDescent="0.25">
      <c r="A157" s="6"/>
      <c r="B157" s="4"/>
      <c r="C157" s="4"/>
      <c r="D157" s="4"/>
      <c r="E157" s="5" t="e">
        <f t="shared" si="112"/>
        <v>#DIV/0!</v>
      </c>
      <c r="F157" s="4"/>
      <c r="G157" s="4"/>
      <c r="H157" s="4">
        <f t="shared" si="110"/>
        <v>0</v>
      </c>
      <c r="I157" s="4"/>
      <c r="J157" s="4"/>
      <c r="K157" s="4"/>
      <c r="L157" s="4">
        <f t="shared" si="113"/>
        <v>0</v>
      </c>
      <c r="M157" s="4">
        <f t="shared" si="109"/>
        <v>0</v>
      </c>
      <c r="N157" s="4"/>
      <c r="O157" s="4">
        <f t="shared" si="111"/>
        <v>0</v>
      </c>
    </row>
    <row r="158" spans="1:16" x14ac:dyDescent="0.25">
      <c r="E158" s="2" t="e">
        <f t="shared" si="112"/>
        <v>#DIV/0!</v>
      </c>
      <c r="H158">
        <f t="shared" si="110"/>
        <v>0</v>
      </c>
      <c r="L158">
        <f t="shared" si="113"/>
        <v>0</v>
      </c>
      <c r="M158">
        <f t="shared" si="109"/>
        <v>0</v>
      </c>
      <c r="O158">
        <f t="shared" si="111"/>
        <v>0</v>
      </c>
    </row>
    <row r="159" spans="1:16" x14ac:dyDescent="0.25">
      <c r="E159" s="2" t="e">
        <f t="shared" si="112"/>
        <v>#DIV/0!</v>
      </c>
      <c r="H159">
        <f t="shared" si="110"/>
        <v>0</v>
      </c>
      <c r="L159">
        <f t="shared" si="113"/>
        <v>0</v>
      </c>
      <c r="M159">
        <f t="shared" si="109"/>
        <v>0</v>
      </c>
      <c r="O159">
        <f t="shared" si="111"/>
        <v>0</v>
      </c>
    </row>
    <row r="160" spans="1:16" x14ac:dyDescent="0.25">
      <c r="E160" s="2" t="e">
        <f t="shared" si="112"/>
        <v>#DIV/0!</v>
      </c>
      <c r="H160">
        <f t="shared" si="110"/>
        <v>0</v>
      </c>
      <c r="L160">
        <f t="shared" si="113"/>
        <v>0</v>
      </c>
      <c r="M160">
        <f t="shared" si="109"/>
        <v>0</v>
      </c>
      <c r="O160">
        <f t="shared" si="111"/>
        <v>0</v>
      </c>
    </row>
    <row r="161" spans="5:15" x14ac:dyDescent="0.25">
      <c r="E161" s="2" t="e">
        <f t="shared" si="112"/>
        <v>#DIV/0!</v>
      </c>
      <c r="H161">
        <f t="shared" si="110"/>
        <v>0</v>
      </c>
      <c r="L161">
        <f t="shared" si="113"/>
        <v>0</v>
      </c>
      <c r="M161">
        <f t="shared" si="109"/>
        <v>0</v>
      </c>
      <c r="O161">
        <f t="shared" si="111"/>
        <v>0</v>
      </c>
    </row>
    <row r="162" spans="5:15" x14ac:dyDescent="0.25">
      <c r="E162" s="2" t="e">
        <f t="shared" si="112"/>
        <v>#DIV/0!</v>
      </c>
      <c r="H162">
        <f t="shared" si="110"/>
        <v>0</v>
      </c>
      <c r="L162">
        <f t="shared" si="113"/>
        <v>0</v>
      </c>
      <c r="M162">
        <f t="shared" si="109"/>
        <v>0</v>
      </c>
      <c r="O162">
        <f t="shared" si="111"/>
        <v>0</v>
      </c>
    </row>
    <row r="163" spans="5:15" x14ac:dyDescent="0.25">
      <c r="E163" s="2" t="e">
        <f t="shared" si="112"/>
        <v>#DIV/0!</v>
      </c>
      <c r="H163">
        <f t="shared" si="110"/>
        <v>0</v>
      </c>
      <c r="L163">
        <f t="shared" si="113"/>
        <v>0</v>
      </c>
      <c r="M163">
        <f t="shared" si="109"/>
        <v>0</v>
      </c>
      <c r="O163">
        <f t="shared" si="111"/>
        <v>0</v>
      </c>
    </row>
    <row r="164" spans="5:15" x14ac:dyDescent="0.25">
      <c r="E164" s="2" t="e">
        <f t="shared" si="112"/>
        <v>#DIV/0!</v>
      </c>
      <c r="H164">
        <f t="shared" si="110"/>
        <v>0</v>
      </c>
      <c r="M164">
        <f t="shared" si="109"/>
        <v>0</v>
      </c>
      <c r="O164">
        <f t="shared" si="111"/>
        <v>0</v>
      </c>
    </row>
    <row r="165" spans="5:15" x14ac:dyDescent="0.25">
      <c r="E165" s="2" t="e">
        <f t="shared" si="112"/>
        <v>#DIV/0!</v>
      </c>
      <c r="H165">
        <f t="shared" si="110"/>
        <v>0</v>
      </c>
      <c r="M165">
        <f t="shared" si="109"/>
        <v>0</v>
      </c>
      <c r="O165">
        <f t="shared" si="111"/>
        <v>0</v>
      </c>
    </row>
    <row r="166" spans="5:15" x14ac:dyDescent="0.25">
      <c r="E166" s="2" t="e">
        <f t="shared" si="112"/>
        <v>#DIV/0!</v>
      </c>
      <c r="H166">
        <f t="shared" si="110"/>
        <v>0</v>
      </c>
      <c r="M166">
        <f t="shared" si="109"/>
        <v>0</v>
      </c>
      <c r="O166">
        <f t="shared" si="111"/>
        <v>0</v>
      </c>
    </row>
    <row r="167" spans="5:15" x14ac:dyDescent="0.25">
      <c r="E167" s="2" t="e">
        <f t="shared" si="112"/>
        <v>#DIV/0!</v>
      </c>
      <c r="H167">
        <f t="shared" si="110"/>
        <v>0</v>
      </c>
      <c r="M167">
        <f t="shared" si="109"/>
        <v>0</v>
      </c>
      <c r="O167">
        <f t="shared" si="111"/>
        <v>0</v>
      </c>
    </row>
    <row r="168" spans="5:15" x14ac:dyDescent="0.25">
      <c r="E168" s="2" t="e">
        <f t="shared" si="112"/>
        <v>#DIV/0!</v>
      </c>
      <c r="H168">
        <f t="shared" si="110"/>
        <v>0</v>
      </c>
      <c r="M168">
        <f t="shared" si="109"/>
        <v>0</v>
      </c>
      <c r="O168">
        <f t="shared" si="111"/>
        <v>0</v>
      </c>
    </row>
    <row r="169" spans="5:15" x14ac:dyDescent="0.25">
      <c r="E169" s="2" t="e">
        <f t="shared" si="112"/>
        <v>#DIV/0!</v>
      </c>
      <c r="H169">
        <f t="shared" si="110"/>
        <v>0</v>
      </c>
      <c r="M169">
        <f t="shared" si="109"/>
        <v>0</v>
      </c>
      <c r="O169">
        <f t="shared" si="111"/>
        <v>0</v>
      </c>
    </row>
    <row r="170" spans="5:15" x14ac:dyDescent="0.25">
      <c r="E170" s="2" t="e">
        <f t="shared" si="112"/>
        <v>#DIV/0!</v>
      </c>
      <c r="H170">
        <f t="shared" si="110"/>
        <v>0</v>
      </c>
      <c r="M170">
        <f t="shared" si="109"/>
        <v>0</v>
      </c>
      <c r="O170">
        <f t="shared" si="111"/>
        <v>0</v>
      </c>
    </row>
    <row r="171" spans="5:15" x14ac:dyDescent="0.25">
      <c r="E171" s="2" t="e">
        <f t="shared" si="112"/>
        <v>#DIV/0!</v>
      </c>
      <c r="H171">
        <f t="shared" si="110"/>
        <v>0</v>
      </c>
      <c r="M171">
        <f t="shared" si="109"/>
        <v>0</v>
      </c>
      <c r="O171">
        <f t="shared" si="111"/>
        <v>0</v>
      </c>
    </row>
    <row r="172" spans="5:15" x14ac:dyDescent="0.25">
      <c r="E172" s="2" t="e">
        <f t="shared" si="112"/>
        <v>#DIV/0!</v>
      </c>
      <c r="H172">
        <f t="shared" si="110"/>
        <v>0</v>
      </c>
      <c r="M172">
        <f t="shared" si="109"/>
        <v>0</v>
      </c>
      <c r="O172">
        <f t="shared" si="111"/>
        <v>0</v>
      </c>
    </row>
    <row r="173" spans="5:15" x14ac:dyDescent="0.25">
      <c r="E173" s="2" t="e">
        <f t="shared" si="112"/>
        <v>#DIV/0!</v>
      </c>
      <c r="H173">
        <f t="shared" si="110"/>
        <v>0</v>
      </c>
      <c r="M173">
        <f t="shared" si="109"/>
        <v>0</v>
      </c>
      <c r="O173">
        <f t="shared" si="111"/>
        <v>0</v>
      </c>
    </row>
    <row r="174" spans="5:15" x14ac:dyDescent="0.25">
      <c r="E174" s="2" t="e">
        <f t="shared" si="112"/>
        <v>#DIV/0!</v>
      </c>
      <c r="H174">
        <f t="shared" si="110"/>
        <v>0</v>
      </c>
      <c r="M174">
        <f t="shared" si="109"/>
        <v>0</v>
      </c>
      <c r="O174">
        <f t="shared" si="111"/>
        <v>0</v>
      </c>
    </row>
    <row r="175" spans="5:15" x14ac:dyDescent="0.25">
      <c r="E175" s="2" t="e">
        <f t="shared" si="112"/>
        <v>#DIV/0!</v>
      </c>
      <c r="H175">
        <f t="shared" si="110"/>
        <v>0</v>
      </c>
      <c r="M175">
        <f t="shared" si="109"/>
        <v>0</v>
      </c>
      <c r="O175">
        <f t="shared" si="111"/>
        <v>0</v>
      </c>
    </row>
    <row r="176" spans="5:15" x14ac:dyDescent="0.25">
      <c r="E176" s="2" t="e">
        <f t="shared" si="112"/>
        <v>#DIV/0!</v>
      </c>
      <c r="H176">
        <f t="shared" si="110"/>
        <v>0</v>
      </c>
      <c r="M176">
        <f t="shared" si="109"/>
        <v>0</v>
      </c>
      <c r="O176">
        <f t="shared" si="111"/>
        <v>0</v>
      </c>
    </row>
    <row r="177" spans="5:15" x14ac:dyDescent="0.25">
      <c r="E177" s="2" t="e">
        <f t="shared" si="112"/>
        <v>#DIV/0!</v>
      </c>
      <c r="H177">
        <f t="shared" si="110"/>
        <v>0</v>
      </c>
      <c r="M177">
        <f t="shared" si="109"/>
        <v>0</v>
      </c>
      <c r="O177">
        <f t="shared" si="111"/>
        <v>0</v>
      </c>
    </row>
    <row r="178" spans="5:15" x14ac:dyDescent="0.25">
      <c r="E178" s="2" t="e">
        <f t="shared" si="112"/>
        <v>#DIV/0!</v>
      </c>
      <c r="H178">
        <f t="shared" si="110"/>
        <v>0</v>
      </c>
      <c r="M178">
        <f t="shared" si="109"/>
        <v>0</v>
      </c>
      <c r="O178">
        <f t="shared" si="111"/>
        <v>0</v>
      </c>
    </row>
    <row r="179" spans="5:15" x14ac:dyDescent="0.25">
      <c r="E179" s="2" t="e">
        <f t="shared" si="112"/>
        <v>#DIV/0!</v>
      </c>
      <c r="H179">
        <f t="shared" si="110"/>
        <v>0</v>
      </c>
      <c r="M179">
        <f t="shared" si="109"/>
        <v>0</v>
      </c>
      <c r="O179">
        <f t="shared" si="111"/>
        <v>0</v>
      </c>
    </row>
    <row r="180" spans="5:15" x14ac:dyDescent="0.25">
      <c r="E180" s="2" t="e">
        <f t="shared" si="112"/>
        <v>#DIV/0!</v>
      </c>
      <c r="H180">
        <f t="shared" si="110"/>
        <v>0</v>
      </c>
      <c r="M180">
        <f t="shared" si="109"/>
        <v>0</v>
      </c>
      <c r="O180">
        <f t="shared" si="111"/>
        <v>0</v>
      </c>
    </row>
    <row r="181" spans="5:15" x14ac:dyDescent="0.25">
      <c r="E181" s="2" t="e">
        <f t="shared" si="112"/>
        <v>#DIV/0!</v>
      </c>
      <c r="H181">
        <f t="shared" si="110"/>
        <v>0</v>
      </c>
      <c r="M181">
        <f t="shared" si="109"/>
        <v>0</v>
      </c>
      <c r="O181">
        <f t="shared" si="111"/>
        <v>0</v>
      </c>
    </row>
    <row r="182" spans="5:15" x14ac:dyDescent="0.25">
      <c r="E182" s="2" t="e">
        <f t="shared" si="112"/>
        <v>#DIV/0!</v>
      </c>
      <c r="H182">
        <f t="shared" si="110"/>
        <v>0</v>
      </c>
      <c r="M182">
        <f t="shared" si="109"/>
        <v>0</v>
      </c>
      <c r="O182">
        <f t="shared" si="111"/>
        <v>0</v>
      </c>
    </row>
    <row r="183" spans="5:15" x14ac:dyDescent="0.25">
      <c r="E183" t="e">
        <f t="shared" si="112"/>
        <v>#DIV/0!</v>
      </c>
      <c r="H183">
        <f t="shared" si="110"/>
        <v>0</v>
      </c>
      <c r="M183">
        <f t="shared" si="109"/>
        <v>0</v>
      </c>
      <c r="O183">
        <f t="shared" si="111"/>
        <v>0</v>
      </c>
    </row>
    <row r="184" spans="5:15" x14ac:dyDescent="0.25">
      <c r="E184" t="e">
        <f t="shared" si="112"/>
        <v>#DIV/0!</v>
      </c>
      <c r="H184">
        <f t="shared" si="110"/>
        <v>0</v>
      </c>
      <c r="M184">
        <f t="shared" si="109"/>
        <v>0</v>
      </c>
      <c r="O184">
        <f t="shared" si="111"/>
        <v>0</v>
      </c>
    </row>
    <row r="185" spans="5:15" x14ac:dyDescent="0.25">
      <c r="E185" t="e">
        <f t="shared" si="112"/>
        <v>#DIV/0!</v>
      </c>
      <c r="H185">
        <f t="shared" si="110"/>
        <v>0</v>
      </c>
      <c r="M185">
        <f t="shared" si="109"/>
        <v>0</v>
      </c>
      <c r="O185">
        <f t="shared" si="111"/>
        <v>0</v>
      </c>
    </row>
    <row r="186" spans="5:15" x14ac:dyDescent="0.25">
      <c r="E186" t="e">
        <f t="shared" si="112"/>
        <v>#DIV/0!</v>
      </c>
      <c r="H186">
        <f t="shared" si="110"/>
        <v>0</v>
      </c>
      <c r="M186">
        <f t="shared" si="109"/>
        <v>0</v>
      </c>
      <c r="O186">
        <f t="shared" si="111"/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7FEE-239B-45C1-8579-8E948E32B8B4}">
  <dimension ref="A1:AA217"/>
  <sheetViews>
    <sheetView zoomScale="160" zoomScaleNormal="160" workbookViewId="0">
      <selection activeCell="H11" sqref="H11"/>
    </sheetView>
  </sheetViews>
  <sheetFormatPr defaultColWidth="8.85546875" defaultRowHeight="15" x14ac:dyDescent="0.25"/>
  <cols>
    <col min="1" max="1" width="26.85546875" style="3" customWidth="1"/>
    <col min="2" max="2" width="8.42578125" customWidth="1"/>
    <col min="3" max="3" width="9.85546875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35</v>
      </c>
      <c r="B3" s="3">
        <f>1*6</f>
        <v>6</v>
      </c>
      <c r="C3" s="3">
        <f>1*7</f>
        <v>7</v>
      </c>
      <c r="D3" s="3">
        <f>1*1</f>
        <v>1</v>
      </c>
      <c r="E3" s="2">
        <f t="shared" ref="E3:E117" si="0">(B3)/(B3+C3+D3)</f>
        <v>0.42857142857142855</v>
      </c>
      <c r="F3" s="3">
        <f>22+17+19+5+15+12+8+14+10+1+1+1+15+5</f>
        <v>145</v>
      </c>
      <c r="G3" s="3">
        <f>7+10+9+24+15+10+12+3+11+14+18+9+0+17</f>
        <v>159</v>
      </c>
      <c r="H3">
        <f t="shared" ref="H3:H54" si="1">F3-G3</f>
        <v>-14</v>
      </c>
      <c r="J3">
        <f>40*1</f>
        <v>40</v>
      </c>
      <c r="K3">
        <f>20*2</f>
        <v>40</v>
      </c>
      <c r="L3">
        <f t="shared" ref="L3:L107" si="2">B3*10</f>
        <v>60</v>
      </c>
      <c r="M3">
        <f t="shared" ref="M3:M117" si="3">D3*5</f>
        <v>5</v>
      </c>
      <c r="N3">
        <f>10*4</f>
        <v>40</v>
      </c>
      <c r="O3">
        <f t="shared" ref="O3:O110" si="4">SUM(I3:N3)</f>
        <v>185</v>
      </c>
    </row>
    <row r="4" spans="1:27" x14ac:dyDescent="0.25">
      <c r="A4" s="3" t="s">
        <v>92</v>
      </c>
      <c r="B4" s="3">
        <f>1*3</f>
        <v>3</v>
      </c>
      <c r="C4" s="3">
        <f>1*3</f>
        <v>3</v>
      </c>
      <c r="D4" s="3"/>
      <c r="E4" s="2">
        <f>(B4)/(B4+C4+D4)</f>
        <v>0.5</v>
      </c>
      <c r="F4" s="3">
        <f>16+5+9+12+8+10</f>
        <v>60</v>
      </c>
      <c r="G4" s="3">
        <f>1+10+12+7+4+15</f>
        <v>49</v>
      </c>
      <c r="H4">
        <f t="shared" si="1"/>
        <v>11</v>
      </c>
      <c r="J4">
        <f>40*1</f>
        <v>40</v>
      </c>
      <c r="K4">
        <f>20*1</f>
        <v>20</v>
      </c>
      <c r="L4">
        <f t="shared" si="2"/>
        <v>30</v>
      </c>
      <c r="M4">
        <f t="shared" si="3"/>
        <v>0</v>
      </c>
      <c r="N4">
        <f>10*2</f>
        <v>20</v>
      </c>
      <c r="O4">
        <f t="shared" ref="O4" si="5">SUM(I4:N4)</f>
        <v>110</v>
      </c>
    </row>
    <row r="5" spans="1:27" x14ac:dyDescent="0.25">
      <c r="A5" s="3" t="s">
        <v>149</v>
      </c>
      <c r="B5" s="3"/>
      <c r="C5" s="3">
        <f>1*3</f>
        <v>3</v>
      </c>
      <c r="D5" s="3"/>
      <c r="E5" s="2">
        <f t="shared" ref="E5" si="6">(B5)/(B5+C5+D5)</f>
        <v>0</v>
      </c>
      <c r="F5" s="3">
        <f>1+3+0</f>
        <v>4</v>
      </c>
      <c r="G5" s="3">
        <f>21+13+15</f>
        <v>49</v>
      </c>
      <c r="H5">
        <f t="shared" si="1"/>
        <v>-45</v>
      </c>
      <c r="L5">
        <f t="shared" si="2"/>
        <v>0</v>
      </c>
      <c r="M5">
        <f t="shared" si="3"/>
        <v>0</v>
      </c>
      <c r="N5">
        <f>10*1</f>
        <v>10</v>
      </c>
      <c r="O5">
        <f t="shared" ref="O5" si="7">SUM(I5:N5)</f>
        <v>10</v>
      </c>
    </row>
    <row r="6" spans="1:27" x14ac:dyDescent="0.25">
      <c r="A6" s="3" t="s">
        <v>125</v>
      </c>
      <c r="B6" s="3">
        <f>1*2</f>
        <v>2</v>
      </c>
      <c r="C6" s="3">
        <f>1*2</f>
        <v>2</v>
      </c>
      <c r="D6" s="3"/>
      <c r="E6" s="2">
        <f t="shared" ref="E6" si="8">(B6)/(B6+C6+D6)</f>
        <v>0.5</v>
      </c>
      <c r="F6" s="3">
        <f>11+7+17+11</f>
        <v>46</v>
      </c>
      <c r="G6" s="3">
        <f>5+9+2+12</f>
        <v>28</v>
      </c>
      <c r="H6">
        <f t="shared" si="1"/>
        <v>18</v>
      </c>
      <c r="K6">
        <f>20*1</f>
        <v>20</v>
      </c>
      <c r="L6">
        <f t="shared" si="2"/>
        <v>20</v>
      </c>
      <c r="M6">
        <f t="shared" si="3"/>
        <v>0</v>
      </c>
      <c r="N6">
        <f>10*1</f>
        <v>10</v>
      </c>
      <c r="O6">
        <f t="shared" ref="O6" si="9">SUM(I6:N6)</f>
        <v>50</v>
      </c>
    </row>
    <row r="7" spans="1:27" x14ac:dyDescent="0.25">
      <c r="A7" s="3" t="s">
        <v>36</v>
      </c>
      <c r="B7" s="3">
        <f>1*7</f>
        <v>7</v>
      </c>
      <c r="C7" s="3">
        <f>1*4</f>
        <v>4</v>
      </c>
      <c r="D7" s="3"/>
      <c r="E7" s="2">
        <f t="shared" si="0"/>
        <v>0.63636363636363635</v>
      </c>
      <c r="F7" s="3">
        <f>3+17+9+4+9+16+5+11+12+12+8</f>
        <v>106</v>
      </c>
      <c r="G7" s="3">
        <f>18+2+19+13+8+10+20+10+10+4+7</f>
        <v>121</v>
      </c>
      <c r="H7">
        <f t="shared" si="1"/>
        <v>-15</v>
      </c>
      <c r="I7">
        <f>60*1</f>
        <v>60</v>
      </c>
      <c r="J7">
        <f>40*1</f>
        <v>40</v>
      </c>
      <c r="L7">
        <f t="shared" si="2"/>
        <v>70</v>
      </c>
      <c r="M7">
        <f t="shared" si="3"/>
        <v>0</v>
      </c>
      <c r="N7">
        <f>10*3</f>
        <v>30</v>
      </c>
      <c r="O7">
        <f t="shared" ref="O7" si="10">SUM(I7:N7)</f>
        <v>200</v>
      </c>
    </row>
    <row r="8" spans="1:27" x14ac:dyDescent="0.25">
      <c r="A8" s="3" t="s">
        <v>37</v>
      </c>
      <c r="B8" s="3">
        <f>1*11</f>
        <v>11</v>
      </c>
      <c r="C8" s="3">
        <f>1*4</f>
        <v>4</v>
      </c>
      <c r="D8" s="3"/>
      <c r="E8" s="2">
        <f t="shared" ref="E8:E13" si="11">(B8)/(B8+C8+D8)</f>
        <v>0.73333333333333328</v>
      </c>
      <c r="F8" s="3">
        <f>18+6+11+7+12+13+7+13+15+16+13+14+5+17+13</f>
        <v>180</v>
      </c>
      <c r="G8" s="3">
        <f>3+10+17+1+3+12+0+6+0+6+4+8+6+5+1</f>
        <v>82</v>
      </c>
      <c r="H8">
        <f t="shared" ref="H8:H18" si="12">F8-G8</f>
        <v>98</v>
      </c>
      <c r="I8">
        <f>60*3</f>
        <v>180</v>
      </c>
      <c r="K8">
        <f>20*1</f>
        <v>20</v>
      </c>
      <c r="L8">
        <f t="shared" ref="L8:L18" si="13">B8*10</f>
        <v>110</v>
      </c>
      <c r="M8">
        <f t="shared" ref="M8:M18" si="14">D8*5</f>
        <v>0</v>
      </c>
      <c r="N8">
        <f>10*4</f>
        <v>40</v>
      </c>
      <c r="O8">
        <f t="shared" ref="O8:O13" si="15">SUM(I8:N8)</f>
        <v>350</v>
      </c>
    </row>
    <row r="9" spans="1:27" x14ac:dyDescent="0.25">
      <c r="A9" s="3" t="s">
        <v>98</v>
      </c>
      <c r="B9" s="3"/>
      <c r="C9" s="3">
        <f>1*3</f>
        <v>3</v>
      </c>
      <c r="D9" s="3"/>
      <c r="E9" s="2">
        <f t="shared" si="11"/>
        <v>0</v>
      </c>
      <c r="F9" s="3">
        <f>8+9+10</f>
        <v>27</v>
      </c>
      <c r="G9" s="3">
        <f>9+12+16</f>
        <v>37</v>
      </c>
      <c r="H9">
        <f t="shared" si="12"/>
        <v>-10</v>
      </c>
      <c r="K9">
        <f>20*1</f>
        <v>20</v>
      </c>
      <c r="L9">
        <f t="shared" si="13"/>
        <v>0</v>
      </c>
      <c r="M9">
        <f t="shared" si="14"/>
        <v>0</v>
      </c>
      <c r="N9">
        <f>10*1</f>
        <v>10</v>
      </c>
      <c r="O9">
        <f t="shared" si="15"/>
        <v>30</v>
      </c>
    </row>
    <row r="10" spans="1:27" x14ac:dyDescent="0.25">
      <c r="A10" s="3" t="s">
        <v>150</v>
      </c>
      <c r="B10" s="3">
        <f>1*2</f>
        <v>2</v>
      </c>
      <c r="C10" s="3">
        <f>1*1</f>
        <v>1</v>
      </c>
      <c r="D10" s="3"/>
      <c r="E10" s="2">
        <f t="shared" si="11"/>
        <v>0.66666666666666663</v>
      </c>
      <c r="F10" s="3">
        <f>18+12+1</f>
        <v>31</v>
      </c>
      <c r="G10" s="3">
        <f>1+7+12</f>
        <v>20</v>
      </c>
      <c r="H10">
        <f t="shared" si="12"/>
        <v>11</v>
      </c>
      <c r="K10">
        <f>20*1</f>
        <v>20</v>
      </c>
      <c r="L10">
        <f t="shared" si="13"/>
        <v>20</v>
      </c>
      <c r="M10">
        <f t="shared" si="14"/>
        <v>0</v>
      </c>
      <c r="N10">
        <f>10*1</f>
        <v>10</v>
      </c>
      <c r="O10">
        <f t="shared" ref="O10" si="16">SUM(I10:N10)</f>
        <v>50</v>
      </c>
    </row>
    <row r="11" spans="1:27" x14ac:dyDescent="0.25">
      <c r="A11" s="3" t="s">
        <v>110</v>
      </c>
      <c r="B11" s="3">
        <f>1*2</f>
        <v>2</v>
      </c>
      <c r="C11" s="3">
        <f>1*6</f>
        <v>6</v>
      </c>
      <c r="D11" s="3"/>
      <c r="E11" s="2">
        <f t="shared" si="11"/>
        <v>0.25</v>
      </c>
      <c r="F11" s="3">
        <f>9+10+4+13+7+17+9+1</f>
        <v>70</v>
      </c>
      <c r="G11" s="3">
        <f>11+12+12+14+12+11+7+13</f>
        <v>92</v>
      </c>
      <c r="H11">
        <f t="shared" ref="H11" si="17">F11-G11</f>
        <v>-22</v>
      </c>
      <c r="J11">
        <f>40*1</f>
        <v>40</v>
      </c>
      <c r="L11">
        <f t="shared" ref="L11" si="18">B11*10</f>
        <v>20</v>
      </c>
      <c r="M11">
        <f t="shared" ref="M11" si="19">D11*5</f>
        <v>0</v>
      </c>
      <c r="N11">
        <f>10*2</f>
        <v>20</v>
      </c>
      <c r="O11">
        <f t="shared" ref="O11" si="20">SUM(I11:N11)</f>
        <v>80</v>
      </c>
    </row>
    <row r="12" spans="1:27" x14ac:dyDescent="0.25">
      <c r="A12" s="3" t="s">
        <v>38</v>
      </c>
      <c r="B12" s="3">
        <f>1*6</f>
        <v>6</v>
      </c>
      <c r="C12" s="3">
        <f>1*8</f>
        <v>8</v>
      </c>
      <c r="D12" s="3">
        <f>1*1</f>
        <v>1</v>
      </c>
      <c r="E12" s="2">
        <f t="shared" si="11"/>
        <v>0.4</v>
      </c>
      <c r="F12" s="3">
        <f>9+10+14+0+1+6+12+12+3+11+14+7+8+9+7</f>
        <v>123</v>
      </c>
      <c r="G12" s="3">
        <f>9+17+2+10+16+10+9+6+14+9+1+8+14+1+9</f>
        <v>135</v>
      </c>
      <c r="H12">
        <f t="shared" si="12"/>
        <v>-12</v>
      </c>
      <c r="I12">
        <f>60*1</f>
        <v>60</v>
      </c>
      <c r="J12">
        <f>40*2</f>
        <v>80</v>
      </c>
      <c r="L12">
        <f t="shared" si="13"/>
        <v>60</v>
      </c>
      <c r="M12">
        <f t="shared" si="14"/>
        <v>5</v>
      </c>
      <c r="N12">
        <f>10*4</f>
        <v>40</v>
      </c>
      <c r="O12">
        <f t="shared" ref="O12" si="21">SUM(I12:N12)</f>
        <v>245</v>
      </c>
    </row>
    <row r="13" spans="1:27" x14ac:dyDescent="0.25">
      <c r="A13" s="3" t="s">
        <v>39</v>
      </c>
      <c r="B13" s="3">
        <f>1*6</f>
        <v>6</v>
      </c>
      <c r="C13" s="3">
        <f>1*1</f>
        <v>1</v>
      </c>
      <c r="D13" s="3"/>
      <c r="E13" s="2">
        <f t="shared" si="11"/>
        <v>0.8571428571428571</v>
      </c>
      <c r="F13" s="3">
        <f>8+10+17+24+13+12+20</f>
        <v>104</v>
      </c>
      <c r="G13" s="3">
        <f>9+6+11+5+4+9+5</f>
        <v>49</v>
      </c>
      <c r="H13">
        <f t="shared" si="12"/>
        <v>55</v>
      </c>
      <c r="I13">
        <f>60*2</f>
        <v>120</v>
      </c>
      <c r="L13">
        <f t="shared" si="13"/>
        <v>60</v>
      </c>
      <c r="M13">
        <f t="shared" si="14"/>
        <v>0</v>
      </c>
      <c r="N13">
        <f>10*2</f>
        <v>20</v>
      </c>
      <c r="O13">
        <f t="shared" si="15"/>
        <v>200</v>
      </c>
    </row>
    <row r="14" spans="1:27" x14ac:dyDescent="0.25">
      <c r="A14" s="3" t="s">
        <v>40</v>
      </c>
      <c r="B14" s="3">
        <f>1*1</f>
        <v>1</v>
      </c>
      <c r="C14" s="3">
        <f>1*9</f>
        <v>9</v>
      </c>
      <c r="D14" s="3">
        <f>1*1</f>
        <v>1</v>
      </c>
      <c r="E14" s="2">
        <f>(B14)/(B14+C14+D14)</f>
        <v>9.0909090909090912E-2</v>
      </c>
      <c r="F14" s="3">
        <f>9+2+7+15+9+8+0+2+5+6+11</f>
        <v>74</v>
      </c>
      <c r="G14" s="3">
        <f>8+17+8+15+15+12+15+17+9+26+17</f>
        <v>159</v>
      </c>
      <c r="H14">
        <f t="shared" si="12"/>
        <v>-85</v>
      </c>
      <c r="L14">
        <f t="shared" si="13"/>
        <v>10</v>
      </c>
      <c r="M14">
        <f t="shared" si="14"/>
        <v>5</v>
      </c>
      <c r="N14">
        <f>10*4</f>
        <v>40</v>
      </c>
      <c r="O14">
        <f t="shared" ref="O14" si="22">SUM(I14:N14)</f>
        <v>55</v>
      </c>
    </row>
    <row r="15" spans="1:27" x14ac:dyDescent="0.25">
      <c r="A15" s="3" t="s">
        <v>103</v>
      </c>
      <c r="B15" s="3">
        <f>1*3</f>
        <v>3</v>
      </c>
      <c r="C15" s="3">
        <f>1*3</f>
        <v>3</v>
      </c>
      <c r="D15" s="3">
        <f>1*1</f>
        <v>1</v>
      </c>
      <c r="E15" s="2">
        <f t="shared" ref="E15" si="23">(B15)/(B15+C15+D15)</f>
        <v>0.42857142857142855</v>
      </c>
      <c r="F15" s="3">
        <f>4+6+12+13+6+12+1</f>
        <v>54</v>
      </c>
      <c r="G15" s="3">
        <f>8+6+13+3+5+1+12</f>
        <v>48</v>
      </c>
      <c r="H15">
        <f t="shared" si="12"/>
        <v>6</v>
      </c>
      <c r="J15">
        <f>40*1</f>
        <v>40</v>
      </c>
      <c r="L15">
        <f t="shared" si="13"/>
        <v>30</v>
      </c>
      <c r="M15">
        <f t="shared" si="14"/>
        <v>5</v>
      </c>
      <c r="N15">
        <f>10*2</f>
        <v>20</v>
      </c>
      <c r="O15">
        <f t="shared" ref="O15" si="24">SUM(I15:N15)</f>
        <v>95</v>
      </c>
    </row>
    <row r="16" spans="1:27" x14ac:dyDescent="0.25">
      <c r="A16" s="3" t="s">
        <v>102</v>
      </c>
      <c r="B16" s="3">
        <f>1*9</f>
        <v>9</v>
      </c>
      <c r="C16" s="3">
        <f>1*3</f>
        <v>3</v>
      </c>
      <c r="D16" s="3"/>
      <c r="E16" s="2">
        <f t="shared" ref="E16" si="25">(B16)/(B16+C16+D16)</f>
        <v>0.75</v>
      </c>
      <c r="F16" s="3">
        <f>3+14+23+0+9+12+12+4+21+26+15+12</f>
        <v>151</v>
      </c>
      <c r="G16" s="3">
        <f>12+13+5+7+7+10+11+13+1+6+5+1</f>
        <v>91</v>
      </c>
      <c r="H16">
        <f t="shared" si="12"/>
        <v>60</v>
      </c>
      <c r="I16">
        <f>60*1</f>
        <v>60</v>
      </c>
      <c r="J16">
        <f>40*2</f>
        <v>80</v>
      </c>
      <c r="L16">
        <f t="shared" si="13"/>
        <v>90</v>
      </c>
      <c r="M16">
        <f t="shared" si="14"/>
        <v>0</v>
      </c>
      <c r="N16">
        <f>10*3</f>
        <v>30</v>
      </c>
      <c r="O16">
        <f t="shared" ref="O16" si="26">SUM(I16:N16)</f>
        <v>260</v>
      </c>
    </row>
    <row r="17" spans="1:15" x14ac:dyDescent="0.25">
      <c r="A17" s="3" t="s">
        <v>101</v>
      </c>
      <c r="B17" s="3"/>
      <c r="C17" s="3">
        <f>1*2</f>
        <v>2</v>
      </c>
      <c r="D17" s="3"/>
      <c r="E17" s="2">
        <f t="shared" ref="E17" si="27">(B17)/(B17+C17+D17)</f>
        <v>0</v>
      </c>
      <c r="F17" s="3">
        <f>10+13</f>
        <v>23</v>
      </c>
      <c r="G17" s="3">
        <f>12+14</f>
        <v>26</v>
      </c>
      <c r="H17">
        <f t="shared" ref="H17" si="28">F17-G17</f>
        <v>-3</v>
      </c>
      <c r="L17">
        <f t="shared" ref="L17" si="29">B17*10</f>
        <v>0</v>
      </c>
      <c r="M17">
        <f t="shared" ref="M17" si="30">D17*5</f>
        <v>0</v>
      </c>
      <c r="N17">
        <f>10*1</f>
        <v>10</v>
      </c>
      <c r="O17">
        <f t="shared" ref="O17" si="31">SUM(I17:N17)</f>
        <v>10</v>
      </c>
    </row>
    <row r="18" spans="1:15" x14ac:dyDescent="0.25">
      <c r="A18" s="3" t="s">
        <v>41</v>
      </c>
      <c r="B18" s="3">
        <f>1*4</f>
        <v>4</v>
      </c>
      <c r="C18" s="3">
        <f>1*2</f>
        <v>2</v>
      </c>
      <c r="D18" s="3">
        <f>1*1</f>
        <v>1</v>
      </c>
      <c r="E18" s="2">
        <f>(B18)/(B18+C18+D18)</f>
        <v>0.5714285714285714</v>
      </c>
      <c r="F18" s="3">
        <f>7+15+2+12+6+12+15</f>
        <v>69</v>
      </c>
      <c r="G18" s="3">
        <f>22+4+14+4+6+8+10</f>
        <v>68</v>
      </c>
      <c r="H18">
        <f t="shared" si="12"/>
        <v>1</v>
      </c>
      <c r="I18">
        <f>60*1</f>
        <v>60</v>
      </c>
      <c r="K18">
        <f>20*1</f>
        <v>20</v>
      </c>
      <c r="L18">
        <f t="shared" si="13"/>
        <v>40</v>
      </c>
      <c r="M18">
        <f t="shared" si="14"/>
        <v>5</v>
      </c>
      <c r="N18">
        <f>10*2</f>
        <v>20</v>
      </c>
      <c r="O18">
        <f t="shared" ref="O18" si="32">SUM(I18:N18)</f>
        <v>145</v>
      </c>
    </row>
    <row r="19" spans="1:15" x14ac:dyDescent="0.25">
      <c r="A19" s="3" t="s">
        <v>42</v>
      </c>
      <c r="B19" s="3">
        <f>1*6</f>
        <v>6</v>
      </c>
      <c r="C19" s="3">
        <f>1*6</f>
        <v>6</v>
      </c>
      <c r="D19" s="3">
        <f>1*1</f>
        <v>1</v>
      </c>
      <c r="E19" s="2">
        <f t="shared" ref="E19:E25" si="33">(B19)/(B19+C19+D19)</f>
        <v>0.46153846153846156</v>
      </c>
      <c r="F19" s="3">
        <f>9+4+8+10+4+15+5+5+12+12+9+14+5</f>
        <v>112</v>
      </c>
      <c r="G19" s="3">
        <f>9+15+7+0+12+9+23+11+8+14+5+13+15</f>
        <v>141</v>
      </c>
      <c r="H19">
        <f t="shared" ref="H19:H25" si="34">F19-G19</f>
        <v>-29</v>
      </c>
      <c r="I19">
        <f>60*1</f>
        <v>60</v>
      </c>
      <c r="K19">
        <f>20*1</f>
        <v>20</v>
      </c>
      <c r="L19">
        <f t="shared" ref="L19:L25" si="35">B19*10</f>
        <v>60</v>
      </c>
      <c r="M19">
        <f t="shared" ref="M19:M25" si="36">D19*5</f>
        <v>5</v>
      </c>
      <c r="N19">
        <f>10*4</f>
        <v>40</v>
      </c>
      <c r="O19">
        <f t="shared" ref="O19:O23" si="37">SUM(I19:N19)</f>
        <v>185</v>
      </c>
    </row>
    <row r="20" spans="1:15" x14ac:dyDescent="0.25">
      <c r="A20" s="3" t="s">
        <v>93</v>
      </c>
      <c r="B20" s="3">
        <f>1*3</f>
        <v>3</v>
      </c>
      <c r="C20" s="3">
        <f>1*4</f>
        <v>4</v>
      </c>
      <c r="D20" s="3"/>
      <c r="E20" s="2">
        <f>(B20)/(B20+C20+D20)</f>
        <v>0.42857142857142855</v>
      </c>
      <c r="F20" s="3">
        <f>10+10+6+6+10+14+6</f>
        <v>62</v>
      </c>
      <c r="G20" s="3">
        <f>5+6+12+13+12+12+16</f>
        <v>76</v>
      </c>
      <c r="H20">
        <f t="shared" si="34"/>
        <v>-14</v>
      </c>
      <c r="J20">
        <f>40*1</f>
        <v>40</v>
      </c>
      <c r="L20">
        <f t="shared" si="35"/>
        <v>30</v>
      </c>
      <c r="M20">
        <f t="shared" si="36"/>
        <v>0</v>
      </c>
      <c r="N20">
        <f>10*2</f>
        <v>20</v>
      </c>
      <c r="O20">
        <f t="shared" ref="O20" si="38">SUM(I20:N20)</f>
        <v>90</v>
      </c>
    </row>
    <row r="21" spans="1:15" x14ac:dyDescent="0.25">
      <c r="B21" s="3"/>
      <c r="C21" s="3"/>
      <c r="D21" s="3"/>
      <c r="E21" s="2" t="e">
        <f t="shared" si="33"/>
        <v>#DIV/0!</v>
      </c>
      <c r="F21" s="3"/>
      <c r="G21" s="3"/>
      <c r="H21">
        <f t="shared" si="34"/>
        <v>0</v>
      </c>
      <c r="L21">
        <f t="shared" si="35"/>
        <v>0</v>
      </c>
      <c r="M21">
        <f t="shared" si="36"/>
        <v>0</v>
      </c>
      <c r="O21">
        <f t="shared" si="37"/>
        <v>0</v>
      </c>
    </row>
    <row r="22" spans="1:15" x14ac:dyDescent="0.25">
      <c r="B22" s="3"/>
      <c r="C22" s="3"/>
      <c r="D22" s="3"/>
      <c r="E22" s="2" t="e">
        <f t="shared" si="33"/>
        <v>#DIV/0!</v>
      </c>
      <c r="F22" s="3"/>
      <c r="G22" s="3"/>
      <c r="H22">
        <f t="shared" si="34"/>
        <v>0</v>
      </c>
      <c r="L22">
        <f t="shared" si="35"/>
        <v>0</v>
      </c>
      <c r="M22">
        <f t="shared" si="36"/>
        <v>0</v>
      </c>
      <c r="O22">
        <f t="shared" si="37"/>
        <v>0</v>
      </c>
    </row>
    <row r="23" spans="1:15" x14ac:dyDescent="0.25">
      <c r="B23" s="3"/>
      <c r="C23" s="3"/>
      <c r="D23" s="3"/>
      <c r="E23" s="2" t="e">
        <f t="shared" ref="E23" si="39">(B23)/(B23+C23+D23)</f>
        <v>#DIV/0!</v>
      </c>
      <c r="F23" s="3"/>
      <c r="G23" s="3"/>
      <c r="H23">
        <f t="shared" ref="H23" si="40">F23-G23</f>
        <v>0</v>
      </c>
      <c r="L23">
        <f t="shared" ref="L23" si="41">B23*10</f>
        <v>0</v>
      </c>
      <c r="M23">
        <f t="shared" ref="M23" si="42">D23*5</f>
        <v>0</v>
      </c>
      <c r="O23">
        <f t="shared" si="37"/>
        <v>0</v>
      </c>
    </row>
    <row r="24" spans="1:15" x14ac:dyDescent="0.25">
      <c r="B24" s="3"/>
      <c r="C24" s="3"/>
      <c r="D24" s="3"/>
      <c r="E24" s="2" t="e">
        <f t="shared" si="33"/>
        <v>#DIV/0!</v>
      </c>
      <c r="F24" s="3"/>
      <c r="G24" s="3"/>
      <c r="H24">
        <f t="shared" si="34"/>
        <v>0</v>
      </c>
      <c r="L24">
        <f t="shared" si="35"/>
        <v>0</v>
      </c>
      <c r="M24">
        <f t="shared" si="36"/>
        <v>0</v>
      </c>
      <c r="O24">
        <f t="shared" ref="O24:O25" si="43">SUM(I24:N24)</f>
        <v>0</v>
      </c>
    </row>
    <row r="25" spans="1:15" x14ac:dyDescent="0.25">
      <c r="B25" s="3"/>
      <c r="C25" s="3"/>
      <c r="D25" s="3"/>
      <c r="E25" s="2" t="e">
        <f t="shared" si="33"/>
        <v>#DIV/0!</v>
      </c>
      <c r="F25" s="3"/>
      <c r="G25" s="3"/>
      <c r="H25">
        <f t="shared" si="34"/>
        <v>0</v>
      </c>
      <c r="L25">
        <f t="shared" si="35"/>
        <v>0</v>
      </c>
      <c r="M25">
        <f t="shared" si="36"/>
        <v>0</v>
      </c>
      <c r="O25">
        <f t="shared" si="43"/>
        <v>0</v>
      </c>
    </row>
    <row r="26" spans="1:15" x14ac:dyDescent="0.25">
      <c r="B26" s="3"/>
      <c r="C26" s="3"/>
      <c r="D26" s="3"/>
      <c r="E26" s="2" t="e">
        <f t="shared" ref="E26:E30" si="44">(B26)/(B26+C26+D26)</f>
        <v>#DIV/0!</v>
      </c>
      <c r="F26" s="3"/>
      <c r="G26" s="3"/>
      <c r="H26">
        <f t="shared" ref="H26:H30" si="45">F26-G26</f>
        <v>0</v>
      </c>
      <c r="L26">
        <f t="shared" ref="L26:L30" si="46">B26*10</f>
        <v>0</v>
      </c>
      <c r="M26">
        <f t="shared" ref="M26:M30" si="47">D26*5</f>
        <v>0</v>
      </c>
      <c r="O26">
        <f>SUM(I26:N26)</f>
        <v>0</v>
      </c>
    </row>
    <row r="27" spans="1:15" x14ac:dyDescent="0.25">
      <c r="B27" s="3"/>
      <c r="C27" s="3"/>
      <c r="D27" s="3"/>
      <c r="E27" s="2" t="e">
        <f t="shared" si="44"/>
        <v>#DIV/0!</v>
      </c>
      <c r="F27" s="3"/>
      <c r="G27" s="3"/>
      <c r="H27">
        <f t="shared" si="45"/>
        <v>0</v>
      </c>
      <c r="L27">
        <f t="shared" si="46"/>
        <v>0</v>
      </c>
      <c r="M27">
        <f t="shared" si="47"/>
        <v>0</v>
      </c>
      <c r="O27">
        <f t="shared" ref="O27" si="48">SUM(I27:N27)</f>
        <v>0</v>
      </c>
    </row>
    <row r="28" spans="1:15" x14ac:dyDescent="0.25">
      <c r="B28" s="3"/>
      <c r="C28" s="3"/>
      <c r="D28" s="3"/>
      <c r="E28" s="2" t="e">
        <f t="shared" si="44"/>
        <v>#DIV/0!</v>
      </c>
      <c r="F28" s="3"/>
      <c r="G28" s="3"/>
      <c r="H28">
        <f t="shared" si="45"/>
        <v>0</v>
      </c>
      <c r="L28">
        <f t="shared" si="46"/>
        <v>0</v>
      </c>
      <c r="M28">
        <f t="shared" si="47"/>
        <v>0</v>
      </c>
      <c r="O28">
        <f t="shared" ref="O28" si="49">SUM(I28:N28)</f>
        <v>0</v>
      </c>
    </row>
    <row r="29" spans="1:15" x14ac:dyDescent="0.25">
      <c r="B29" s="3"/>
      <c r="C29" s="3"/>
      <c r="D29" s="3"/>
      <c r="E29" s="2" t="e">
        <f t="shared" si="44"/>
        <v>#DIV/0!</v>
      </c>
      <c r="F29" s="3"/>
      <c r="G29" s="3"/>
      <c r="H29">
        <f t="shared" si="45"/>
        <v>0</v>
      </c>
      <c r="L29">
        <f t="shared" si="46"/>
        <v>0</v>
      </c>
      <c r="M29">
        <f t="shared" si="47"/>
        <v>0</v>
      </c>
      <c r="O29">
        <f t="shared" ref="O29" si="50">SUM(I29:N29)</f>
        <v>0</v>
      </c>
    </row>
    <row r="30" spans="1:15" x14ac:dyDescent="0.25">
      <c r="B30" s="3"/>
      <c r="C30" s="3"/>
      <c r="D30" s="3"/>
      <c r="E30" s="2" t="e">
        <f t="shared" si="44"/>
        <v>#DIV/0!</v>
      </c>
      <c r="F30" s="3"/>
      <c r="G30" s="3"/>
      <c r="H30">
        <f t="shared" si="45"/>
        <v>0</v>
      </c>
      <c r="L30">
        <f t="shared" si="46"/>
        <v>0</v>
      </c>
      <c r="M30">
        <f t="shared" si="47"/>
        <v>0</v>
      </c>
      <c r="O30">
        <f t="shared" ref="O30" si="51">SUM(I30:N30)</f>
        <v>0</v>
      </c>
    </row>
    <row r="31" spans="1:15" x14ac:dyDescent="0.25">
      <c r="B31" s="3"/>
      <c r="C31" s="3"/>
      <c r="D31" s="3"/>
      <c r="E31" s="2" t="e">
        <f t="shared" ref="E31:E37" si="52">(B31)/(B31+C31+D31)</f>
        <v>#DIV/0!</v>
      </c>
      <c r="F31" s="3"/>
      <c r="G31" s="3"/>
      <c r="H31">
        <f t="shared" ref="H31:H37" si="53">F31-G31</f>
        <v>0</v>
      </c>
      <c r="L31">
        <f t="shared" ref="L31:L37" si="54">B31*10</f>
        <v>0</v>
      </c>
      <c r="M31">
        <f t="shared" ref="M31:M37" si="55">D31*5</f>
        <v>0</v>
      </c>
      <c r="O31">
        <f t="shared" ref="O31:O35" si="56">SUM(I31:N31)</f>
        <v>0</v>
      </c>
    </row>
    <row r="32" spans="1:15" x14ac:dyDescent="0.25">
      <c r="B32" s="3"/>
      <c r="C32" s="3"/>
      <c r="D32" s="3"/>
      <c r="E32" s="2" t="e">
        <f t="shared" si="52"/>
        <v>#DIV/0!</v>
      </c>
      <c r="F32" s="3"/>
      <c r="G32" s="3"/>
      <c r="H32">
        <f>F32-G32</f>
        <v>0</v>
      </c>
      <c r="L32">
        <f t="shared" si="54"/>
        <v>0</v>
      </c>
      <c r="M32">
        <f t="shared" si="55"/>
        <v>0</v>
      </c>
      <c r="O32">
        <f t="shared" si="56"/>
        <v>0</v>
      </c>
    </row>
    <row r="33" spans="2:15" x14ac:dyDescent="0.25">
      <c r="B33" s="3"/>
      <c r="C33" s="3"/>
      <c r="D33" s="3"/>
      <c r="E33" s="2" t="e">
        <f t="shared" si="52"/>
        <v>#DIV/0!</v>
      </c>
      <c r="F33" s="3"/>
      <c r="G33" s="3"/>
      <c r="H33">
        <f t="shared" si="53"/>
        <v>0</v>
      </c>
      <c r="L33">
        <f t="shared" si="54"/>
        <v>0</v>
      </c>
      <c r="M33">
        <f t="shared" si="55"/>
        <v>0</v>
      </c>
      <c r="O33">
        <f t="shared" si="56"/>
        <v>0</v>
      </c>
    </row>
    <row r="34" spans="2:15" x14ac:dyDescent="0.25">
      <c r="B34" s="3"/>
      <c r="C34" s="3"/>
      <c r="D34" s="3"/>
      <c r="E34" s="2" t="e">
        <f t="shared" si="52"/>
        <v>#DIV/0!</v>
      </c>
      <c r="F34" s="3"/>
      <c r="G34" s="3"/>
      <c r="H34">
        <f t="shared" si="53"/>
        <v>0</v>
      </c>
      <c r="L34">
        <f t="shared" si="54"/>
        <v>0</v>
      </c>
      <c r="M34">
        <f t="shared" si="55"/>
        <v>0</v>
      </c>
      <c r="O34">
        <f t="shared" si="56"/>
        <v>0</v>
      </c>
    </row>
    <row r="35" spans="2:15" x14ac:dyDescent="0.25">
      <c r="B35" s="3"/>
      <c r="C35" s="3"/>
      <c r="D35" s="3"/>
      <c r="E35" s="2" t="e">
        <f t="shared" si="52"/>
        <v>#DIV/0!</v>
      </c>
      <c r="F35" s="3"/>
      <c r="G35" s="3"/>
      <c r="H35">
        <f t="shared" si="53"/>
        <v>0</v>
      </c>
      <c r="L35">
        <f t="shared" si="54"/>
        <v>0</v>
      </c>
      <c r="M35">
        <f t="shared" si="55"/>
        <v>0</v>
      </c>
      <c r="O35">
        <f t="shared" si="56"/>
        <v>0</v>
      </c>
    </row>
    <row r="36" spans="2:15" x14ac:dyDescent="0.25">
      <c r="B36" s="3"/>
      <c r="C36" s="3"/>
      <c r="D36" s="3"/>
      <c r="E36" s="2" t="e">
        <f t="shared" ref="E36" si="57">(B36)/(B36+C36+D36)</f>
        <v>#DIV/0!</v>
      </c>
      <c r="F36" s="3"/>
      <c r="G36" s="3"/>
      <c r="H36">
        <f t="shared" ref="H36" si="58">F36-G36</f>
        <v>0</v>
      </c>
      <c r="L36">
        <f t="shared" ref="L36" si="59">B36*10</f>
        <v>0</v>
      </c>
      <c r="M36">
        <f t="shared" ref="M36" si="60">D36*5</f>
        <v>0</v>
      </c>
      <c r="O36">
        <f t="shared" ref="O36" si="61">SUM(I36:N36)</f>
        <v>0</v>
      </c>
    </row>
    <row r="37" spans="2:15" x14ac:dyDescent="0.25">
      <c r="B37" s="3"/>
      <c r="C37" s="3"/>
      <c r="D37" s="3"/>
      <c r="E37" s="2" t="e">
        <f t="shared" si="52"/>
        <v>#DIV/0!</v>
      </c>
      <c r="F37" s="3"/>
      <c r="G37" s="3"/>
      <c r="H37">
        <f t="shared" si="53"/>
        <v>0</v>
      </c>
      <c r="L37">
        <f t="shared" si="54"/>
        <v>0</v>
      </c>
      <c r="M37">
        <f t="shared" si="55"/>
        <v>0</v>
      </c>
      <c r="O37">
        <f t="shared" ref="O37" si="62">SUM(I37:N37)</f>
        <v>0</v>
      </c>
    </row>
    <row r="38" spans="2:15" x14ac:dyDescent="0.25">
      <c r="B38" s="3"/>
      <c r="C38" s="3"/>
      <c r="D38" s="3"/>
      <c r="E38" s="2" t="e">
        <f t="shared" si="0"/>
        <v>#DIV/0!</v>
      </c>
      <c r="F38" s="3"/>
      <c r="G38" s="3"/>
      <c r="H38">
        <f t="shared" si="1"/>
        <v>0</v>
      </c>
      <c r="L38">
        <f t="shared" si="2"/>
        <v>0</v>
      </c>
      <c r="M38">
        <f t="shared" si="3"/>
        <v>0</v>
      </c>
      <c r="O38">
        <f t="shared" si="4"/>
        <v>0</v>
      </c>
    </row>
    <row r="39" spans="2:15" x14ac:dyDescent="0.25">
      <c r="B39" s="3"/>
      <c r="C39" s="3"/>
      <c r="D39" s="3"/>
      <c r="E39" s="2" t="e">
        <f t="shared" ref="E39:E41" si="63">(B39)/(B39+C39+D39)</f>
        <v>#DIV/0!</v>
      </c>
      <c r="F39" s="3"/>
      <c r="G39" s="3"/>
      <c r="H39">
        <f t="shared" ref="H39:H41" si="64">F39-G39</f>
        <v>0</v>
      </c>
      <c r="L39">
        <f t="shared" ref="L39:L41" si="65">B39*10</f>
        <v>0</v>
      </c>
      <c r="M39">
        <f t="shared" ref="M39:M41" si="66">D39*5</f>
        <v>0</v>
      </c>
      <c r="O39">
        <f t="shared" ref="O39" si="67">SUM(I39:N39)</f>
        <v>0</v>
      </c>
    </row>
    <row r="40" spans="2:15" x14ac:dyDescent="0.25">
      <c r="B40" s="3"/>
      <c r="C40" s="3"/>
      <c r="D40" s="3"/>
      <c r="E40" s="2" t="e">
        <f t="shared" ref="E40" si="68">(B40)/(B40+C40+D40)</f>
        <v>#DIV/0!</v>
      </c>
      <c r="F40" s="3"/>
      <c r="G40" s="3"/>
      <c r="H40">
        <f t="shared" ref="H40" si="69">F40-G40</f>
        <v>0</v>
      </c>
      <c r="L40">
        <f t="shared" ref="L40" si="70">B40*10</f>
        <v>0</v>
      </c>
      <c r="M40">
        <f t="shared" ref="M40" si="71">D40*5</f>
        <v>0</v>
      </c>
      <c r="O40">
        <f t="shared" ref="O40" si="72">SUM(I40:N40)</f>
        <v>0</v>
      </c>
    </row>
    <row r="41" spans="2:15" x14ac:dyDescent="0.25">
      <c r="B41" s="3"/>
      <c r="C41" s="3"/>
      <c r="D41" s="3"/>
      <c r="E41" s="2" t="e">
        <f t="shared" si="63"/>
        <v>#DIV/0!</v>
      </c>
      <c r="F41" s="3"/>
      <c r="G41" s="3"/>
      <c r="H41">
        <f t="shared" si="64"/>
        <v>0</v>
      </c>
      <c r="L41">
        <f t="shared" si="65"/>
        <v>0</v>
      </c>
      <c r="M41">
        <f t="shared" si="66"/>
        <v>0</v>
      </c>
      <c r="O41">
        <f t="shared" ref="O41" si="73">SUM(I41:N41)</f>
        <v>0</v>
      </c>
    </row>
    <row r="42" spans="2:15" x14ac:dyDescent="0.25">
      <c r="B42" s="3"/>
      <c r="C42" s="3"/>
      <c r="D42" s="3"/>
      <c r="E42" s="2" t="e">
        <f t="shared" ref="E42:E43" si="74">(B42)/(B42+C42+D42)</f>
        <v>#DIV/0!</v>
      </c>
      <c r="F42" s="3"/>
      <c r="G42" s="3"/>
      <c r="H42">
        <f t="shared" ref="H42:H43" si="75">F42-G42</f>
        <v>0</v>
      </c>
      <c r="L42">
        <f t="shared" ref="L42:L43" si="76">B42*10</f>
        <v>0</v>
      </c>
      <c r="M42">
        <f t="shared" ref="M42:M43" si="77">D42*5</f>
        <v>0</v>
      </c>
      <c r="O42">
        <f t="shared" ref="O42" si="78">SUM(I42:N42)</f>
        <v>0</v>
      </c>
    </row>
    <row r="43" spans="2:15" x14ac:dyDescent="0.25">
      <c r="B43" s="3"/>
      <c r="C43" s="3"/>
      <c r="D43" s="3"/>
      <c r="E43" s="2" t="e">
        <f t="shared" si="74"/>
        <v>#DIV/0!</v>
      </c>
      <c r="F43" s="3"/>
      <c r="G43" s="3"/>
      <c r="H43">
        <f t="shared" si="75"/>
        <v>0</v>
      </c>
      <c r="L43">
        <f t="shared" si="76"/>
        <v>0</v>
      </c>
      <c r="M43">
        <f t="shared" si="77"/>
        <v>0</v>
      </c>
      <c r="O43">
        <f t="shared" ref="O43" si="79">SUM(I43:N43)</f>
        <v>0</v>
      </c>
    </row>
    <row r="44" spans="2:15" x14ac:dyDescent="0.25">
      <c r="B44" s="3"/>
      <c r="C44" s="3"/>
      <c r="D44" s="3"/>
      <c r="E44" s="2" t="e">
        <f t="shared" ref="E44:E51" si="80">(B44)/(B44+C44+D44)</f>
        <v>#DIV/0!</v>
      </c>
      <c r="F44" s="3"/>
      <c r="G44" s="3"/>
      <c r="H44">
        <f t="shared" ref="H44:H51" si="81">F44-G44</f>
        <v>0</v>
      </c>
      <c r="L44">
        <f t="shared" ref="L44:L51" si="82">B44*10</f>
        <v>0</v>
      </c>
      <c r="M44">
        <f t="shared" ref="M44:M51" si="83">D44*5</f>
        <v>0</v>
      </c>
      <c r="O44">
        <f t="shared" ref="O44:O51" si="84">SUM(I44:N44)</f>
        <v>0</v>
      </c>
    </row>
    <row r="45" spans="2:15" x14ac:dyDescent="0.25">
      <c r="B45" s="3"/>
      <c r="C45" s="3"/>
      <c r="D45" s="3"/>
      <c r="E45" s="2" t="e">
        <f t="shared" si="80"/>
        <v>#DIV/0!</v>
      </c>
      <c r="F45" s="3"/>
      <c r="G45" s="3"/>
      <c r="H45">
        <f t="shared" si="81"/>
        <v>0</v>
      </c>
      <c r="L45">
        <f t="shared" si="82"/>
        <v>0</v>
      </c>
      <c r="M45">
        <f t="shared" si="83"/>
        <v>0</v>
      </c>
      <c r="O45">
        <f t="shared" ref="O45:O47" si="85">SUM(I45:N45)</f>
        <v>0</v>
      </c>
    </row>
    <row r="46" spans="2:15" x14ac:dyDescent="0.25">
      <c r="B46" s="3"/>
      <c r="C46" s="3"/>
      <c r="D46" s="3"/>
      <c r="E46" s="2" t="e">
        <f t="shared" si="80"/>
        <v>#DIV/0!</v>
      </c>
      <c r="F46" s="3"/>
      <c r="G46" s="3"/>
      <c r="H46">
        <f t="shared" si="81"/>
        <v>0</v>
      </c>
      <c r="L46">
        <f t="shared" si="82"/>
        <v>0</v>
      </c>
      <c r="M46">
        <f t="shared" si="83"/>
        <v>0</v>
      </c>
      <c r="O46">
        <f t="shared" ref="O46" si="86">SUM(I46:N46)</f>
        <v>0</v>
      </c>
    </row>
    <row r="47" spans="2:15" x14ac:dyDescent="0.25">
      <c r="B47" s="3"/>
      <c r="C47" s="3"/>
      <c r="D47" s="3"/>
      <c r="E47" s="2" t="e">
        <f t="shared" si="80"/>
        <v>#DIV/0!</v>
      </c>
      <c r="F47" s="3"/>
      <c r="G47" s="3"/>
      <c r="H47">
        <f t="shared" si="81"/>
        <v>0</v>
      </c>
      <c r="L47">
        <f t="shared" si="82"/>
        <v>0</v>
      </c>
      <c r="M47">
        <f t="shared" si="83"/>
        <v>0</v>
      </c>
      <c r="O47">
        <f t="shared" si="85"/>
        <v>0</v>
      </c>
    </row>
    <row r="48" spans="2:15" x14ac:dyDescent="0.25">
      <c r="B48" s="3"/>
      <c r="C48" s="3"/>
      <c r="D48" s="3"/>
      <c r="E48" s="2" t="e">
        <f t="shared" si="80"/>
        <v>#DIV/0!</v>
      </c>
      <c r="F48" s="3"/>
      <c r="G48" s="3"/>
      <c r="H48">
        <f t="shared" si="81"/>
        <v>0</v>
      </c>
      <c r="L48">
        <f t="shared" si="82"/>
        <v>0</v>
      </c>
      <c r="M48">
        <f t="shared" si="83"/>
        <v>0</v>
      </c>
      <c r="O48">
        <f t="shared" si="84"/>
        <v>0</v>
      </c>
    </row>
    <row r="49" spans="2:15" x14ac:dyDescent="0.25">
      <c r="B49" s="3"/>
      <c r="C49" s="3"/>
      <c r="D49" s="3"/>
      <c r="E49" s="2" t="e">
        <f t="shared" ref="E49:E50" si="87">(B49)/(B49+C49+D49)</f>
        <v>#DIV/0!</v>
      </c>
      <c r="F49" s="3"/>
      <c r="G49" s="3"/>
      <c r="H49">
        <f t="shared" ref="H49:H50" si="88">F49-G49</f>
        <v>0</v>
      </c>
      <c r="L49">
        <f t="shared" ref="L49:L50" si="89">B49*10</f>
        <v>0</v>
      </c>
      <c r="M49">
        <f t="shared" ref="M49:M50" si="90">D49*5</f>
        <v>0</v>
      </c>
      <c r="O49">
        <f t="shared" ref="O49:O50" si="91">SUM(I49:N49)</f>
        <v>0</v>
      </c>
    </row>
    <row r="50" spans="2:15" x14ac:dyDescent="0.25">
      <c r="B50" s="3"/>
      <c r="C50" s="3"/>
      <c r="D50" s="3"/>
      <c r="E50" s="2" t="e">
        <f t="shared" si="87"/>
        <v>#DIV/0!</v>
      </c>
      <c r="F50" s="3"/>
      <c r="G50" s="3"/>
      <c r="H50">
        <f t="shared" si="88"/>
        <v>0</v>
      </c>
      <c r="L50">
        <f t="shared" si="89"/>
        <v>0</v>
      </c>
      <c r="M50">
        <f t="shared" si="90"/>
        <v>0</v>
      </c>
      <c r="O50">
        <f t="shared" si="91"/>
        <v>0</v>
      </c>
    </row>
    <row r="51" spans="2:15" x14ac:dyDescent="0.25">
      <c r="B51" s="3"/>
      <c r="C51" s="3"/>
      <c r="D51" s="3"/>
      <c r="E51" s="2" t="e">
        <f t="shared" si="80"/>
        <v>#DIV/0!</v>
      </c>
      <c r="F51" s="3"/>
      <c r="G51" s="3"/>
      <c r="H51">
        <f t="shared" si="81"/>
        <v>0</v>
      </c>
      <c r="L51">
        <f t="shared" si="82"/>
        <v>0</v>
      </c>
      <c r="M51">
        <f t="shared" si="83"/>
        <v>0</v>
      </c>
      <c r="O51">
        <f t="shared" si="84"/>
        <v>0</v>
      </c>
    </row>
    <row r="52" spans="2:15" x14ac:dyDescent="0.25">
      <c r="B52" s="3"/>
      <c r="C52" s="3"/>
      <c r="D52" s="3"/>
      <c r="E52" s="2" t="e">
        <f t="shared" ref="E52" si="92">(B52)/(B52+C52+D52)</f>
        <v>#DIV/0!</v>
      </c>
      <c r="F52" s="3"/>
      <c r="G52" s="3"/>
      <c r="H52">
        <f t="shared" ref="H52" si="93">F52-G52</f>
        <v>0</v>
      </c>
      <c r="L52">
        <f t="shared" ref="L52" si="94">B52*10</f>
        <v>0</v>
      </c>
      <c r="M52">
        <f t="shared" ref="M52" si="95">D52*5</f>
        <v>0</v>
      </c>
      <c r="O52">
        <f t="shared" ref="O52" si="96">SUM(I52:N52)</f>
        <v>0</v>
      </c>
    </row>
    <row r="53" spans="2:15" x14ac:dyDescent="0.25">
      <c r="B53" s="3"/>
      <c r="C53" s="3"/>
      <c r="D53" s="3"/>
      <c r="E53" s="2" t="e">
        <f t="shared" si="0"/>
        <v>#DIV/0!</v>
      </c>
      <c r="F53" s="3"/>
      <c r="G53" s="3"/>
      <c r="H53">
        <f t="shared" si="1"/>
        <v>0</v>
      </c>
      <c r="L53">
        <f t="shared" si="2"/>
        <v>0</v>
      </c>
      <c r="M53">
        <f t="shared" si="3"/>
        <v>0</v>
      </c>
      <c r="O53">
        <f t="shared" si="4"/>
        <v>0</v>
      </c>
    </row>
    <row r="54" spans="2:15" x14ac:dyDescent="0.25">
      <c r="B54" s="3"/>
      <c r="C54" s="3"/>
      <c r="D54" s="3"/>
      <c r="E54" s="2" t="e">
        <f t="shared" si="0"/>
        <v>#DIV/0!</v>
      </c>
      <c r="F54" s="3"/>
      <c r="G54" s="3"/>
      <c r="H54">
        <f t="shared" si="1"/>
        <v>0</v>
      </c>
      <c r="L54">
        <f t="shared" si="2"/>
        <v>0</v>
      </c>
      <c r="M54">
        <f t="shared" si="3"/>
        <v>0</v>
      </c>
      <c r="O54">
        <f t="shared" si="4"/>
        <v>0</v>
      </c>
    </row>
    <row r="55" spans="2:15" x14ac:dyDescent="0.25">
      <c r="B55" s="3"/>
      <c r="C55" s="3"/>
      <c r="D55" s="3"/>
      <c r="E55" s="2" t="e">
        <f t="shared" ref="E55" si="97">(B55)/(B55+C55+D55)</f>
        <v>#DIV/0!</v>
      </c>
      <c r="F55" s="3"/>
      <c r="G55" s="3"/>
      <c r="H55">
        <f>F55-G55</f>
        <v>0</v>
      </c>
      <c r="L55">
        <f t="shared" ref="L55" si="98">B55*10</f>
        <v>0</v>
      </c>
      <c r="M55">
        <f t="shared" ref="M55" si="99">D55*5</f>
        <v>0</v>
      </c>
      <c r="O55">
        <f t="shared" ref="O55" si="100">SUM(I55:N55)</f>
        <v>0</v>
      </c>
    </row>
    <row r="56" spans="2:15" x14ac:dyDescent="0.25">
      <c r="B56" s="3"/>
      <c r="C56" s="3"/>
      <c r="D56" s="3"/>
      <c r="E56" s="2" t="e">
        <f t="shared" si="0"/>
        <v>#DIV/0!</v>
      </c>
      <c r="F56" s="3"/>
      <c r="G56" s="3"/>
      <c r="H56">
        <f>F56-G56</f>
        <v>0</v>
      </c>
      <c r="L56">
        <f t="shared" si="2"/>
        <v>0</v>
      </c>
      <c r="M56">
        <f t="shared" si="3"/>
        <v>0</v>
      </c>
      <c r="O56">
        <f t="shared" si="4"/>
        <v>0</v>
      </c>
    </row>
    <row r="57" spans="2:15" x14ac:dyDescent="0.25">
      <c r="B57" s="3"/>
      <c r="C57" s="3"/>
      <c r="D57" s="3"/>
      <c r="E57" s="2" t="e">
        <f t="shared" si="0"/>
        <v>#DIV/0!</v>
      </c>
      <c r="F57" s="3"/>
      <c r="G57" s="3"/>
      <c r="H57">
        <f t="shared" ref="H57" si="101">F57-G57</f>
        <v>0</v>
      </c>
      <c r="L57">
        <f t="shared" si="2"/>
        <v>0</v>
      </c>
      <c r="M57">
        <f t="shared" si="3"/>
        <v>0</v>
      </c>
      <c r="O57">
        <f t="shared" ref="O57" si="102">SUM(I57:N57)</f>
        <v>0</v>
      </c>
    </row>
    <row r="58" spans="2:15" x14ac:dyDescent="0.25">
      <c r="B58" s="3"/>
      <c r="C58" s="3"/>
      <c r="D58" s="3"/>
      <c r="E58" s="2" t="e">
        <f t="shared" si="0"/>
        <v>#DIV/0!</v>
      </c>
      <c r="F58" s="3"/>
      <c r="G58" s="3"/>
      <c r="H58">
        <f t="shared" ref="H58" si="103">F58-G58</f>
        <v>0</v>
      </c>
      <c r="L58">
        <f t="shared" si="2"/>
        <v>0</v>
      </c>
      <c r="M58">
        <f t="shared" si="3"/>
        <v>0</v>
      </c>
      <c r="O58">
        <f t="shared" ref="O58" si="104">SUM(I58:N58)</f>
        <v>0</v>
      </c>
    </row>
    <row r="59" spans="2:15" x14ac:dyDescent="0.25">
      <c r="B59" s="3"/>
      <c r="C59" s="3"/>
      <c r="D59" s="3"/>
      <c r="E59" s="2" t="e">
        <f t="shared" ref="E59" si="105">(B59)/(B59+C59+D59)</f>
        <v>#DIV/0!</v>
      </c>
      <c r="F59" s="3"/>
      <c r="G59" s="3"/>
      <c r="H59">
        <f t="shared" ref="H59" si="106">F59-G59</f>
        <v>0</v>
      </c>
      <c r="L59">
        <f t="shared" ref="L59" si="107">B59*10</f>
        <v>0</v>
      </c>
      <c r="M59">
        <f t="shared" ref="M59" si="108">D59*5</f>
        <v>0</v>
      </c>
      <c r="O59">
        <f t="shared" ref="O59" si="109">SUM(I59:N59)</f>
        <v>0</v>
      </c>
    </row>
    <row r="60" spans="2:15" x14ac:dyDescent="0.25">
      <c r="B60" s="3"/>
      <c r="C60" s="3"/>
      <c r="D60" s="3"/>
      <c r="E60" s="2" t="e">
        <f t="shared" si="0"/>
        <v>#DIV/0!</v>
      </c>
      <c r="F60" s="3"/>
      <c r="G60" s="3"/>
      <c r="H60">
        <f t="shared" ref="H60:H104" si="110">F60-G60</f>
        <v>0</v>
      </c>
      <c r="L60">
        <f t="shared" si="2"/>
        <v>0</v>
      </c>
      <c r="M60">
        <f t="shared" si="3"/>
        <v>0</v>
      </c>
      <c r="O60">
        <f t="shared" si="4"/>
        <v>0</v>
      </c>
    </row>
    <row r="61" spans="2:15" x14ac:dyDescent="0.25">
      <c r="B61" s="3"/>
      <c r="C61" s="3"/>
      <c r="D61" s="3"/>
      <c r="E61" s="2" t="e">
        <f t="shared" si="0"/>
        <v>#DIV/0!</v>
      </c>
      <c r="F61" s="3"/>
      <c r="G61" s="3"/>
      <c r="H61">
        <f t="shared" si="110"/>
        <v>0</v>
      </c>
      <c r="L61">
        <f t="shared" si="2"/>
        <v>0</v>
      </c>
      <c r="M61">
        <f t="shared" si="3"/>
        <v>0</v>
      </c>
      <c r="O61">
        <f t="shared" si="4"/>
        <v>0</v>
      </c>
    </row>
    <row r="62" spans="2:15" x14ac:dyDescent="0.25">
      <c r="B62" s="3"/>
      <c r="C62" s="3"/>
      <c r="D62" s="3"/>
      <c r="E62" s="2" t="e">
        <f t="shared" si="0"/>
        <v>#DIV/0!</v>
      </c>
      <c r="F62" s="3"/>
      <c r="G62" s="3"/>
      <c r="H62">
        <f t="shared" si="110"/>
        <v>0</v>
      </c>
      <c r="L62">
        <f t="shared" si="2"/>
        <v>0</v>
      </c>
      <c r="M62">
        <f t="shared" si="3"/>
        <v>0</v>
      </c>
      <c r="O62">
        <f t="shared" si="4"/>
        <v>0</v>
      </c>
    </row>
    <row r="63" spans="2:15" x14ac:dyDescent="0.25">
      <c r="B63" s="3"/>
      <c r="C63" s="3"/>
      <c r="D63" s="3"/>
      <c r="E63" s="2" t="e">
        <f t="shared" si="0"/>
        <v>#DIV/0!</v>
      </c>
      <c r="F63" s="3"/>
      <c r="G63" s="3"/>
      <c r="H63">
        <f t="shared" si="110"/>
        <v>0</v>
      </c>
      <c r="L63">
        <f t="shared" si="2"/>
        <v>0</v>
      </c>
      <c r="M63">
        <f t="shared" si="3"/>
        <v>0</v>
      </c>
      <c r="O63">
        <f t="shared" si="4"/>
        <v>0</v>
      </c>
    </row>
    <row r="64" spans="2:15" x14ac:dyDescent="0.25">
      <c r="B64" s="3"/>
      <c r="C64" s="3"/>
      <c r="D64" s="3"/>
      <c r="E64" s="2" t="e">
        <f t="shared" si="0"/>
        <v>#DIV/0!</v>
      </c>
      <c r="F64" s="3"/>
      <c r="G64" s="3"/>
      <c r="H64">
        <f t="shared" si="110"/>
        <v>0</v>
      </c>
      <c r="L64">
        <f t="shared" si="2"/>
        <v>0</v>
      </c>
      <c r="M64">
        <f t="shared" si="3"/>
        <v>0</v>
      </c>
      <c r="O64">
        <f t="shared" si="4"/>
        <v>0</v>
      </c>
    </row>
    <row r="65" spans="2:15" x14ac:dyDescent="0.25">
      <c r="B65" s="3"/>
      <c r="C65" s="3"/>
      <c r="D65" s="3"/>
      <c r="E65" s="2" t="e">
        <f t="shared" si="0"/>
        <v>#DIV/0!</v>
      </c>
      <c r="F65" s="3"/>
      <c r="G65" s="3"/>
      <c r="H65">
        <f t="shared" si="110"/>
        <v>0</v>
      </c>
      <c r="L65">
        <f t="shared" si="2"/>
        <v>0</v>
      </c>
      <c r="M65">
        <f t="shared" si="3"/>
        <v>0</v>
      </c>
      <c r="O65">
        <f t="shared" si="4"/>
        <v>0</v>
      </c>
    </row>
    <row r="66" spans="2:15" x14ac:dyDescent="0.25">
      <c r="B66" s="3"/>
      <c r="C66" s="3"/>
      <c r="D66" s="3"/>
      <c r="E66" s="2" t="e">
        <f t="shared" si="0"/>
        <v>#DIV/0!</v>
      </c>
      <c r="F66" s="3"/>
      <c r="G66" s="3"/>
      <c r="H66">
        <f t="shared" si="110"/>
        <v>0</v>
      </c>
      <c r="L66">
        <f t="shared" si="2"/>
        <v>0</v>
      </c>
      <c r="M66">
        <f t="shared" si="3"/>
        <v>0</v>
      </c>
      <c r="O66">
        <f t="shared" si="4"/>
        <v>0</v>
      </c>
    </row>
    <row r="67" spans="2:15" x14ac:dyDescent="0.25">
      <c r="B67" s="3"/>
      <c r="C67" s="3"/>
      <c r="D67" s="3"/>
      <c r="E67" s="2" t="e">
        <f t="shared" si="0"/>
        <v>#DIV/0!</v>
      </c>
      <c r="F67" s="3"/>
      <c r="G67" s="3"/>
      <c r="H67">
        <f t="shared" si="110"/>
        <v>0</v>
      </c>
      <c r="L67">
        <f t="shared" si="2"/>
        <v>0</v>
      </c>
      <c r="M67">
        <f t="shared" si="3"/>
        <v>0</v>
      </c>
      <c r="O67">
        <f t="shared" si="4"/>
        <v>0</v>
      </c>
    </row>
    <row r="68" spans="2:15" x14ac:dyDescent="0.25">
      <c r="B68" s="3"/>
      <c r="C68" s="3"/>
      <c r="D68" s="3"/>
      <c r="E68" s="2" t="e">
        <f t="shared" si="0"/>
        <v>#DIV/0!</v>
      </c>
      <c r="F68" s="3"/>
      <c r="G68" s="3"/>
      <c r="H68">
        <f t="shared" si="110"/>
        <v>0</v>
      </c>
      <c r="L68">
        <f t="shared" si="2"/>
        <v>0</v>
      </c>
      <c r="M68">
        <f t="shared" si="3"/>
        <v>0</v>
      </c>
      <c r="O68">
        <f t="shared" si="4"/>
        <v>0</v>
      </c>
    </row>
    <row r="69" spans="2:15" x14ac:dyDescent="0.25">
      <c r="B69" s="3"/>
      <c r="C69" s="3"/>
      <c r="D69" s="3"/>
      <c r="E69" s="2" t="e">
        <f t="shared" si="0"/>
        <v>#DIV/0!</v>
      </c>
      <c r="F69" s="3"/>
      <c r="G69" s="3"/>
      <c r="H69">
        <f t="shared" si="110"/>
        <v>0</v>
      </c>
      <c r="L69">
        <f t="shared" si="2"/>
        <v>0</v>
      </c>
      <c r="M69">
        <f t="shared" si="3"/>
        <v>0</v>
      </c>
      <c r="O69">
        <f t="shared" si="4"/>
        <v>0</v>
      </c>
    </row>
    <row r="70" spans="2:15" x14ac:dyDescent="0.25">
      <c r="B70" s="3"/>
      <c r="C70" s="3"/>
      <c r="D70" s="3"/>
      <c r="E70" s="2" t="e">
        <f t="shared" si="0"/>
        <v>#DIV/0!</v>
      </c>
      <c r="F70" s="3"/>
      <c r="G70" s="3"/>
      <c r="H70">
        <f t="shared" si="110"/>
        <v>0</v>
      </c>
      <c r="L70">
        <f t="shared" si="2"/>
        <v>0</v>
      </c>
      <c r="M70">
        <f t="shared" si="3"/>
        <v>0</v>
      </c>
      <c r="O70">
        <f t="shared" si="4"/>
        <v>0</v>
      </c>
    </row>
    <row r="71" spans="2:15" x14ac:dyDescent="0.25">
      <c r="B71" s="3"/>
      <c r="C71" s="3"/>
      <c r="D71" s="3"/>
      <c r="E71" s="2" t="e">
        <f t="shared" si="0"/>
        <v>#DIV/0!</v>
      </c>
      <c r="F71" s="3"/>
      <c r="G71" s="3"/>
      <c r="H71">
        <f t="shared" si="110"/>
        <v>0</v>
      </c>
      <c r="L71">
        <f t="shared" si="2"/>
        <v>0</v>
      </c>
      <c r="M71">
        <f t="shared" si="3"/>
        <v>0</v>
      </c>
      <c r="O71">
        <f t="shared" si="4"/>
        <v>0</v>
      </c>
    </row>
    <row r="72" spans="2:15" x14ac:dyDescent="0.25">
      <c r="B72" s="3"/>
      <c r="C72" s="3"/>
      <c r="D72" s="3"/>
      <c r="E72" s="2" t="e">
        <f t="shared" si="0"/>
        <v>#DIV/0!</v>
      </c>
      <c r="F72" s="3"/>
      <c r="G72" s="3"/>
      <c r="H72">
        <f t="shared" si="110"/>
        <v>0</v>
      </c>
      <c r="L72">
        <f t="shared" si="2"/>
        <v>0</v>
      </c>
      <c r="M72">
        <f t="shared" si="3"/>
        <v>0</v>
      </c>
      <c r="O72">
        <f t="shared" si="4"/>
        <v>0</v>
      </c>
    </row>
    <row r="73" spans="2:15" x14ac:dyDescent="0.25">
      <c r="B73" s="3"/>
      <c r="C73" s="3"/>
      <c r="D73" s="3"/>
      <c r="E73" s="2" t="e">
        <f t="shared" si="0"/>
        <v>#DIV/0!</v>
      </c>
      <c r="F73" s="3"/>
      <c r="G73" s="3"/>
      <c r="H73">
        <f t="shared" si="110"/>
        <v>0</v>
      </c>
      <c r="L73">
        <f t="shared" si="2"/>
        <v>0</v>
      </c>
      <c r="M73">
        <f t="shared" si="3"/>
        <v>0</v>
      </c>
      <c r="O73">
        <f t="shared" si="4"/>
        <v>0</v>
      </c>
    </row>
    <row r="74" spans="2:15" x14ac:dyDescent="0.25">
      <c r="B74" s="3"/>
      <c r="C74" s="3"/>
      <c r="D74" s="3"/>
      <c r="E74" s="2" t="e">
        <f t="shared" si="0"/>
        <v>#DIV/0!</v>
      </c>
      <c r="F74" s="3"/>
      <c r="G74" s="3"/>
      <c r="H74">
        <f t="shared" si="110"/>
        <v>0</v>
      </c>
      <c r="L74">
        <f t="shared" si="2"/>
        <v>0</v>
      </c>
      <c r="M74">
        <f t="shared" si="3"/>
        <v>0</v>
      </c>
      <c r="O74">
        <f t="shared" si="4"/>
        <v>0</v>
      </c>
    </row>
    <row r="75" spans="2:15" x14ac:dyDescent="0.25">
      <c r="B75" s="3"/>
      <c r="C75" s="3"/>
      <c r="D75" s="3"/>
      <c r="E75" s="2" t="e">
        <f t="shared" si="0"/>
        <v>#DIV/0!</v>
      </c>
      <c r="F75" s="3"/>
      <c r="G75" s="3"/>
      <c r="H75">
        <f t="shared" si="110"/>
        <v>0</v>
      </c>
      <c r="L75">
        <f t="shared" si="2"/>
        <v>0</v>
      </c>
      <c r="M75">
        <f t="shared" si="3"/>
        <v>0</v>
      </c>
      <c r="O75">
        <f t="shared" si="4"/>
        <v>0</v>
      </c>
    </row>
    <row r="76" spans="2:15" x14ac:dyDescent="0.25">
      <c r="B76" s="3"/>
      <c r="C76" s="3"/>
      <c r="D76" s="3"/>
      <c r="E76" s="2" t="e">
        <f t="shared" si="0"/>
        <v>#DIV/0!</v>
      </c>
      <c r="F76" s="3"/>
      <c r="G76" s="3"/>
      <c r="H76">
        <f>F76-G76</f>
        <v>0</v>
      </c>
      <c r="L76">
        <f t="shared" si="2"/>
        <v>0</v>
      </c>
      <c r="M76">
        <f t="shared" si="3"/>
        <v>0</v>
      </c>
      <c r="O76">
        <f t="shared" si="4"/>
        <v>0</v>
      </c>
    </row>
    <row r="77" spans="2:15" x14ac:dyDescent="0.25">
      <c r="B77" s="3"/>
      <c r="C77" s="3"/>
      <c r="D77" s="3"/>
      <c r="E77" s="2" t="e">
        <f t="shared" si="0"/>
        <v>#DIV/0!</v>
      </c>
      <c r="F77" s="3"/>
      <c r="G77" s="3"/>
      <c r="H77">
        <f t="shared" ref="H77" si="111">F77-G77</f>
        <v>0</v>
      </c>
      <c r="L77">
        <f t="shared" si="2"/>
        <v>0</v>
      </c>
      <c r="M77">
        <f t="shared" si="3"/>
        <v>0</v>
      </c>
      <c r="O77">
        <f t="shared" si="4"/>
        <v>0</v>
      </c>
    </row>
    <row r="78" spans="2:15" x14ac:dyDescent="0.25">
      <c r="B78" s="3"/>
      <c r="C78" s="3"/>
      <c r="D78" s="3"/>
      <c r="E78" s="2" t="e">
        <f t="shared" si="0"/>
        <v>#DIV/0!</v>
      </c>
      <c r="F78" s="3"/>
      <c r="G78" s="3"/>
      <c r="H78">
        <f t="shared" si="110"/>
        <v>0</v>
      </c>
      <c r="L78">
        <f t="shared" si="2"/>
        <v>0</v>
      </c>
      <c r="M78">
        <f t="shared" si="3"/>
        <v>0</v>
      </c>
      <c r="O78">
        <f t="shared" si="4"/>
        <v>0</v>
      </c>
    </row>
    <row r="79" spans="2:15" x14ac:dyDescent="0.25">
      <c r="B79" s="3"/>
      <c r="C79" s="3"/>
      <c r="D79" s="3"/>
      <c r="E79" s="2" t="e">
        <f t="shared" si="0"/>
        <v>#DIV/0!</v>
      </c>
      <c r="F79" s="3"/>
      <c r="G79" s="3"/>
      <c r="H79">
        <f t="shared" si="110"/>
        <v>0</v>
      </c>
      <c r="L79">
        <f t="shared" si="2"/>
        <v>0</v>
      </c>
      <c r="M79">
        <f t="shared" si="3"/>
        <v>0</v>
      </c>
      <c r="O79">
        <f t="shared" si="4"/>
        <v>0</v>
      </c>
    </row>
    <row r="80" spans="2:15" x14ac:dyDescent="0.25">
      <c r="B80" s="3"/>
      <c r="C80" s="3"/>
      <c r="D80" s="3"/>
      <c r="E80" s="2" t="e">
        <f t="shared" si="0"/>
        <v>#DIV/0!</v>
      </c>
      <c r="F80" s="3"/>
      <c r="G80" s="3"/>
      <c r="H80">
        <f t="shared" si="110"/>
        <v>0</v>
      </c>
      <c r="L80">
        <f t="shared" si="2"/>
        <v>0</v>
      </c>
      <c r="M80">
        <f t="shared" si="3"/>
        <v>0</v>
      </c>
      <c r="O80">
        <f t="shared" si="4"/>
        <v>0</v>
      </c>
    </row>
    <row r="81" spans="2:15" x14ac:dyDescent="0.25">
      <c r="B81" s="3"/>
      <c r="C81" s="3"/>
      <c r="D81" s="3"/>
      <c r="E81" s="2" t="e">
        <f t="shared" si="0"/>
        <v>#DIV/0!</v>
      </c>
      <c r="F81" s="3"/>
      <c r="G81" s="3"/>
      <c r="H81">
        <f t="shared" si="110"/>
        <v>0</v>
      </c>
      <c r="L81">
        <f t="shared" si="2"/>
        <v>0</v>
      </c>
      <c r="M81">
        <f t="shared" si="3"/>
        <v>0</v>
      </c>
      <c r="O81">
        <f t="shared" si="4"/>
        <v>0</v>
      </c>
    </row>
    <row r="82" spans="2:15" x14ac:dyDescent="0.25">
      <c r="B82" s="3"/>
      <c r="C82" s="3"/>
      <c r="D82" s="3"/>
      <c r="E82" s="2" t="e">
        <f t="shared" si="0"/>
        <v>#DIV/0!</v>
      </c>
      <c r="F82" s="3"/>
      <c r="G82" s="3"/>
      <c r="H82">
        <f t="shared" si="110"/>
        <v>0</v>
      </c>
      <c r="L82">
        <f t="shared" si="2"/>
        <v>0</v>
      </c>
      <c r="M82">
        <f t="shared" si="3"/>
        <v>0</v>
      </c>
      <c r="O82">
        <f t="shared" si="4"/>
        <v>0</v>
      </c>
    </row>
    <row r="83" spans="2:15" x14ac:dyDescent="0.25">
      <c r="B83" s="3"/>
      <c r="C83" s="3"/>
      <c r="D83" s="3"/>
      <c r="E83" s="2" t="e">
        <f t="shared" si="0"/>
        <v>#DIV/0!</v>
      </c>
      <c r="F83" s="3"/>
      <c r="G83" s="3"/>
      <c r="H83">
        <f t="shared" si="110"/>
        <v>0</v>
      </c>
      <c r="L83">
        <f t="shared" si="2"/>
        <v>0</v>
      </c>
      <c r="M83">
        <f t="shared" si="3"/>
        <v>0</v>
      </c>
      <c r="O83">
        <f t="shared" si="4"/>
        <v>0</v>
      </c>
    </row>
    <row r="84" spans="2:15" x14ac:dyDescent="0.25">
      <c r="B84" s="3"/>
      <c r="C84" s="3"/>
      <c r="D84" s="3"/>
      <c r="E84" s="2" t="e">
        <f t="shared" si="0"/>
        <v>#DIV/0!</v>
      </c>
      <c r="F84" s="3"/>
      <c r="G84" s="3"/>
      <c r="H84">
        <f t="shared" si="110"/>
        <v>0</v>
      </c>
      <c r="L84">
        <f t="shared" si="2"/>
        <v>0</v>
      </c>
      <c r="M84">
        <f t="shared" si="3"/>
        <v>0</v>
      </c>
      <c r="O84">
        <f t="shared" si="4"/>
        <v>0</v>
      </c>
    </row>
    <row r="85" spans="2:15" x14ac:dyDescent="0.25">
      <c r="B85" s="3"/>
      <c r="C85" s="3"/>
      <c r="D85" s="3"/>
      <c r="E85" s="2" t="e">
        <f t="shared" si="0"/>
        <v>#DIV/0!</v>
      </c>
      <c r="F85" s="3"/>
      <c r="G85" s="3"/>
      <c r="H85">
        <f t="shared" si="110"/>
        <v>0</v>
      </c>
      <c r="L85">
        <f t="shared" si="2"/>
        <v>0</v>
      </c>
      <c r="M85">
        <f t="shared" si="3"/>
        <v>0</v>
      </c>
      <c r="O85">
        <f t="shared" si="4"/>
        <v>0</v>
      </c>
    </row>
    <row r="86" spans="2:15" x14ac:dyDescent="0.25">
      <c r="B86" s="3"/>
      <c r="C86" s="3"/>
      <c r="D86" s="3"/>
      <c r="E86" s="2" t="e">
        <f t="shared" si="0"/>
        <v>#DIV/0!</v>
      </c>
      <c r="F86" s="3"/>
      <c r="G86" s="3"/>
      <c r="H86">
        <f t="shared" si="110"/>
        <v>0</v>
      </c>
      <c r="L86">
        <f t="shared" si="2"/>
        <v>0</v>
      </c>
      <c r="M86">
        <f t="shared" si="3"/>
        <v>0</v>
      </c>
      <c r="O86">
        <f t="shared" si="4"/>
        <v>0</v>
      </c>
    </row>
    <row r="87" spans="2:15" x14ac:dyDescent="0.25">
      <c r="B87" s="3"/>
      <c r="C87" s="3"/>
      <c r="D87" s="3"/>
      <c r="E87" s="2" t="e">
        <f t="shared" si="0"/>
        <v>#DIV/0!</v>
      </c>
      <c r="F87" s="3"/>
      <c r="G87" s="3"/>
      <c r="H87">
        <f t="shared" si="110"/>
        <v>0</v>
      </c>
      <c r="L87">
        <f t="shared" si="2"/>
        <v>0</v>
      </c>
      <c r="M87">
        <f t="shared" si="3"/>
        <v>0</v>
      </c>
      <c r="O87">
        <f t="shared" si="4"/>
        <v>0</v>
      </c>
    </row>
    <row r="88" spans="2:15" x14ac:dyDescent="0.25">
      <c r="B88" s="3"/>
      <c r="C88" s="3"/>
      <c r="D88" s="3"/>
      <c r="E88" s="2" t="e">
        <f t="shared" si="0"/>
        <v>#DIV/0!</v>
      </c>
      <c r="F88" s="3"/>
      <c r="G88" s="3"/>
      <c r="H88">
        <f t="shared" si="110"/>
        <v>0</v>
      </c>
      <c r="L88">
        <f t="shared" si="2"/>
        <v>0</v>
      </c>
      <c r="M88">
        <f t="shared" si="3"/>
        <v>0</v>
      </c>
      <c r="O88">
        <f t="shared" si="4"/>
        <v>0</v>
      </c>
    </row>
    <row r="89" spans="2:15" x14ac:dyDescent="0.25">
      <c r="B89" s="3"/>
      <c r="C89" s="3"/>
      <c r="D89" s="3"/>
      <c r="E89" s="2" t="e">
        <f t="shared" si="0"/>
        <v>#DIV/0!</v>
      </c>
      <c r="F89" s="3"/>
      <c r="G89" s="3"/>
      <c r="H89">
        <f t="shared" si="110"/>
        <v>0</v>
      </c>
      <c r="L89">
        <f t="shared" si="2"/>
        <v>0</v>
      </c>
      <c r="M89">
        <f t="shared" si="3"/>
        <v>0</v>
      </c>
      <c r="O89">
        <f t="shared" si="4"/>
        <v>0</v>
      </c>
    </row>
    <row r="90" spans="2:15" x14ac:dyDescent="0.25">
      <c r="B90" s="3"/>
      <c r="C90" s="3"/>
      <c r="D90" s="3"/>
      <c r="E90" s="2" t="e">
        <f t="shared" si="0"/>
        <v>#DIV/0!</v>
      </c>
      <c r="F90" s="3"/>
      <c r="G90" s="3"/>
      <c r="H90">
        <f t="shared" si="110"/>
        <v>0</v>
      </c>
      <c r="L90">
        <f t="shared" si="2"/>
        <v>0</v>
      </c>
      <c r="M90">
        <f t="shared" si="3"/>
        <v>0</v>
      </c>
      <c r="O90">
        <f t="shared" si="4"/>
        <v>0</v>
      </c>
    </row>
    <row r="91" spans="2:15" x14ac:dyDescent="0.25">
      <c r="B91" s="3"/>
      <c r="C91" s="3"/>
      <c r="D91" s="3"/>
      <c r="E91" s="2" t="e">
        <f t="shared" si="0"/>
        <v>#DIV/0!</v>
      </c>
      <c r="F91" s="3"/>
      <c r="G91" s="3"/>
      <c r="H91">
        <f t="shared" si="110"/>
        <v>0</v>
      </c>
      <c r="L91">
        <f t="shared" si="2"/>
        <v>0</v>
      </c>
      <c r="M91">
        <f t="shared" si="3"/>
        <v>0</v>
      </c>
      <c r="O91">
        <f t="shared" si="4"/>
        <v>0</v>
      </c>
    </row>
    <row r="92" spans="2:15" x14ac:dyDescent="0.25">
      <c r="B92" s="3"/>
      <c r="C92" s="3"/>
      <c r="D92" s="3"/>
      <c r="E92" s="2" t="e">
        <f t="shared" si="0"/>
        <v>#DIV/0!</v>
      </c>
      <c r="F92" s="3"/>
      <c r="G92" s="3"/>
      <c r="H92">
        <f t="shared" si="110"/>
        <v>0</v>
      </c>
      <c r="L92">
        <f t="shared" si="2"/>
        <v>0</v>
      </c>
      <c r="M92">
        <f t="shared" si="3"/>
        <v>0</v>
      </c>
      <c r="O92">
        <f t="shared" si="4"/>
        <v>0</v>
      </c>
    </row>
    <row r="93" spans="2:15" x14ac:dyDescent="0.25">
      <c r="B93" s="3"/>
      <c r="C93" s="3"/>
      <c r="D93" s="3"/>
      <c r="E93" s="2" t="e">
        <f t="shared" si="0"/>
        <v>#DIV/0!</v>
      </c>
      <c r="F93" s="3"/>
      <c r="G93" s="3"/>
      <c r="H93">
        <f t="shared" si="110"/>
        <v>0</v>
      </c>
      <c r="L93">
        <f t="shared" si="2"/>
        <v>0</v>
      </c>
      <c r="M93">
        <f t="shared" si="3"/>
        <v>0</v>
      </c>
      <c r="O93">
        <f t="shared" si="4"/>
        <v>0</v>
      </c>
    </row>
    <row r="94" spans="2:15" x14ac:dyDescent="0.25">
      <c r="B94" s="3"/>
      <c r="C94" s="3"/>
      <c r="D94" s="3"/>
      <c r="E94" s="2" t="e">
        <f t="shared" si="0"/>
        <v>#DIV/0!</v>
      </c>
      <c r="F94" s="3"/>
      <c r="G94" s="3"/>
      <c r="H94">
        <f t="shared" si="110"/>
        <v>0</v>
      </c>
      <c r="L94">
        <f t="shared" si="2"/>
        <v>0</v>
      </c>
      <c r="M94">
        <f t="shared" si="3"/>
        <v>0</v>
      </c>
      <c r="O94">
        <f t="shared" si="4"/>
        <v>0</v>
      </c>
    </row>
    <row r="95" spans="2:15" x14ac:dyDescent="0.25">
      <c r="B95" s="3"/>
      <c r="C95" s="3"/>
      <c r="D95" s="3"/>
      <c r="E95" s="2" t="e">
        <f t="shared" si="0"/>
        <v>#DIV/0!</v>
      </c>
      <c r="F95" s="3"/>
      <c r="G95" s="3"/>
      <c r="H95">
        <f t="shared" si="110"/>
        <v>0</v>
      </c>
      <c r="L95">
        <f t="shared" si="2"/>
        <v>0</v>
      </c>
      <c r="M95">
        <f t="shared" si="3"/>
        <v>0</v>
      </c>
      <c r="O95">
        <f t="shared" si="4"/>
        <v>0</v>
      </c>
    </row>
    <row r="96" spans="2:15" x14ac:dyDescent="0.25">
      <c r="B96" s="3"/>
      <c r="C96" s="3"/>
      <c r="D96" s="3"/>
      <c r="E96" s="2" t="e">
        <f t="shared" si="0"/>
        <v>#DIV/0!</v>
      </c>
      <c r="F96" s="3"/>
      <c r="G96" s="3"/>
      <c r="H96">
        <f t="shared" si="110"/>
        <v>0</v>
      </c>
      <c r="L96">
        <f t="shared" si="2"/>
        <v>0</v>
      </c>
      <c r="M96">
        <f t="shared" si="3"/>
        <v>0</v>
      </c>
      <c r="O96">
        <f t="shared" si="4"/>
        <v>0</v>
      </c>
    </row>
    <row r="97" spans="2:15" x14ac:dyDescent="0.25">
      <c r="B97" s="3"/>
      <c r="C97" s="3"/>
      <c r="D97" s="3"/>
      <c r="E97" s="2" t="e">
        <f t="shared" si="0"/>
        <v>#DIV/0!</v>
      </c>
      <c r="F97" s="3"/>
      <c r="G97" s="3"/>
      <c r="H97">
        <f t="shared" si="110"/>
        <v>0</v>
      </c>
      <c r="L97">
        <f t="shared" si="2"/>
        <v>0</v>
      </c>
      <c r="M97">
        <f t="shared" si="3"/>
        <v>0</v>
      </c>
      <c r="O97">
        <f t="shared" si="4"/>
        <v>0</v>
      </c>
    </row>
    <row r="98" spans="2:15" x14ac:dyDescent="0.25">
      <c r="B98" s="3"/>
      <c r="C98" s="3"/>
      <c r="D98" s="3"/>
      <c r="E98" s="2" t="e">
        <f t="shared" si="0"/>
        <v>#DIV/0!</v>
      </c>
      <c r="F98" s="3"/>
      <c r="G98" s="3"/>
      <c r="H98">
        <f t="shared" si="110"/>
        <v>0</v>
      </c>
      <c r="L98">
        <f t="shared" si="2"/>
        <v>0</v>
      </c>
      <c r="M98">
        <f t="shared" si="3"/>
        <v>0</v>
      </c>
      <c r="O98">
        <f t="shared" si="4"/>
        <v>0</v>
      </c>
    </row>
    <row r="99" spans="2:15" x14ac:dyDescent="0.25">
      <c r="B99" s="3"/>
      <c r="C99" s="3"/>
      <c r="D99" s="3"/>
      <c r="E99" s="2" t="e">
        <f t="shared" si="0"/>
        <v>#DIV/0!</v>
      </c>
      <c r="F99" s="3"/>
      <c r="G99" s="3"/>
      <c r="H99">
        <f t="shared" si="110"/>
        <v>0</v>
      </c>
      <c r="L99">
        <f t="shared" si="2"/>
        <v>0</v>
      </c>
      <c r="M99">
        <f t="shared" si="3"/>
        <v>0</v>
      </c>
      <c r="O99">
        <f t="shared" si="4"/>
        <v>0</v>
      </c>
    </row>
    <row r="100" spans="2:15" x14ac:dyDescent="0.25">
      <c r="B100" s="3"/>
      <c r="C100" s="3"/>
      <c r="D100" s="3"/>
      <c r="E100" s="2" t="e">
        <f t="shared" si="0"/>
        <v>#DIV/0!</v>
      </c>
      <c r="F100" s="3"/>
      <c r="G100" s="3"/>
      <c r="H100">
        <f t="shared" si="110"/>
        <v>0</v>
      </c>
      <c r="L100">
        <f t="shared" si="2"/>
        <v>0</v>
      </c>
      <c r="M100">
        <f t="shared" si="3"/>
        <v>0</v>
      </c>
      <c r="O100">
        <f t="shared" si="4"/>
        <v>0</v>
      </c>
    </row>
    <row r="101" spans="2:15" x14ac:dyDescent="0.25">
      <c r="B101" s="3"/>
      <c r="C101" s="3"/>
      <c r="D101" s="3"/>
      <c r="E101" s="2" t="e">
        <f t="shared" si="0"/>
        <v>#DIV/0!</v>
      </c>
      <c r="F101" s="3"/>
      <c r="G101" s="3"/>
      <c r="H101">
        <f t="shared" si="110"/>
        <v>0</v>
      </c>
      <c r="L101">
        <f t="shared" si="2"/>
        <v>0</v>
      </c>
      <c r="M101">
        <f t="shared" si="3"/>
        <v>0</v>
      </c>
      <c r="O101">
        <f t="shared" si="4"/>
        <v>0</v>
      </c>
    </row>
    <row r="102" spans="2:15" x14ac:dyDescent="0.25">
      <c r="B102" s="3"/>
      <c r="C102" s="3"/>
      <c r="D102" s="3"/>
      <c r="E102" s="2" t="e">
        <f t="shared" si="0"/>
        <v>#DIV/0!</v>
      </c>
      <c r="F102" s="3"/>
      <c r="G102" s="3"/>
      <c r="H102">
        <f t="shared" si="110"/>
        <v>0</v>
      </c>
      <c r="L102">
        <f t="shared" si="2"/>
        <v>0</v>
      </c>
      <c r="M102">
        <f t="shared" si="3"/>
        <v>0</v>
      </c>
      <c r="O102">
        <f t="shared" si="4"/>
        <v>0</v>
      </c>
    </row>
    <row r="103" spans="2:15" x14ac:dyDescent="0.25">
      <c r="B103" s="3"/>
      <c r="C103" s="3"/>
      <c r="D103" s="3"/>
      <c r="E103" s="2" t="e">
        <f t="shared" si="0"/>
        <v>#DIV/0!</v>
      </c>
      <c r="F103" s="3"/>
      <c r="G103" s="3"/>
      <c r="H103">
        <f t="shared" si="110"/>
        <v>0</v>
      </c>
      <c r="L103">
        <f t="shared" si="2"/>
        <v>0</v>
      </c>
      <c r="M103">
        <f t="shared" si="3"/>
        <v>0</v>
      </c>
      <c r="O103">
        <f t="shared" si="4"/>
        <v>0</v>
      </c>
    </row>
    <row r="104" spans="2:15" x14ac:dyDescent="0.25">
      <c r="B104" s="3"/>
      <c r="C104" s="3"/>
      <c r="D104" s="3"/>
      <c r="E104" s="2" t="e">
        <f t="shared" si="0"/>
        <v>#DIV/0!</v>
      </c>
      <c r="F104" s="3"/>
      <c r="G104" s="3"/>
      <c r="H104">
        <f t="shared" si="110"/>
        <v>0</v>
      </c>
      <c r="L104">
        <f t="shared" si="2"/>
        <v>0</v>
      </c>
      <c r="M104">
        <f t="shared" si="3"/>
        <v>0</v>
      </c>
      <c r="O104">
        <f t="shared" si="4"/>
        <v>0</v>
      </c>
    </row>
    <row r="105" spans="2:15" ht="15.75" customHeight="1" x14ac:dyDescent="0.25">
      <c r="B105" s="3"/>
      <c r="C105" s="3"/>
      <c r="D105" s="3"/>
      <c r="E105" s="2" t="e">
        <f t="shared" si="0"/>
        <v>#DIV/0!</v>
      </c>
      <c r="F105" s="3"/>
      <c r="G105" s="3"/>
      <c r="H105">
        <f>F105-G105</f>
        <v>0</v>
      </c>
      <c r="L105">
        <f t="shared" si="2"/>
        <v>0</v>
      </c>
      <c r="M105">
        <f t="shared" si="3"/>
        <v>0</v>
      </c>
      <c r="O105">
        <f t="shared" si="4"/>
        <v>0</v>
      </c>
    </row>
    <row r="106" spans="2:15" ht="15" customHeight="1" x14ac:dyDescent="0.25">
      <c r="B106" s="3"/>
      <c r="C106" s="3"/>
      <c r="D106" s="3"/>
      <c r="E106" s="2" t="e">
        <f t="shared" si="0"/>
        <v>#DIV/0!</v>
      </c>
      <c r="F106" s="3"/>
      <c r="G106" s="3"/>
      <c r="H106">
        <f t="shared" ref="H106:H169" si="112">F106-G106</f>
        <v>0</v>
      </c>
      <c r="L106">
        <f t="shared" si="2"/>
        <v>0</v>
      </c>
      <c r="M106">
        <f t="shared" si="3"/>
        <v>0</v>
      </c>
      <c r="O106">
        <f t="shared" si="4"/>
        <v>0</v>
      </c>
    </row>
    <row r="107" spans="2:15" x14ac:dyDescent="0.25">
      <c r="B107" s="3"/>
      <c r="C107" s="3"/>
      <c r="D107" s="3"/>
      <c r="E107" s="2" t="e">
        <f t="shared" si="0"/>
        <v>#DIV/0!</v>
      </c>
      <c r="F107" s="3"/>
      <c r="G107" s="3"/>
      <c r="H107">
        <f t="shared" si="112"/>
        <v>0</v>
      </c>
      <c r="L107">
        <f t="shared" si="2"/>
        <v>0</v>
      </c>
      <c r="M107">
        <f t="shared" si="3"/>
        <v>0</v>
      </c>
      <c r="O107">
        <f t="shared" si="4"/>
        <v>0</v>
      </c>
    </row>
    <row r="108" spans="2:15" x14ac:dyDescent="0.25">
      <c r="B108" s="3"/>
      <c r="C108" s="3"/>
      <c r="D108" s="3"/>
      <c r="E108" s="2" t="e">
        <f t="shared" si="0"/>
        <v>#DIV/0!</v>
      </c>
      <c r="H108">
        <f t="shared" si="112"/>
        <v>0</v>
      </c>
      <c r="L108">
        <v>0</v>
      </c>
      <c r="M108">
        <f t="shared" si="3"/>
        <v>0</v>
      </c>
      <c r="O108">
        <f t="shared" si="4"/>
        <v>0</v>
      </c>
    </row>
    <row r="109" spans="2:15" ht="14.25" customHeight="1" x14ac:dyDescent="0.25">
      <c r="B109" s="3"/>
      <c r="C109" s="3"/>
      <c r="D109" s="3"/>
      <c r="E109" s="2" t="e">
        <f t="shared" si="0"/>
        <v>#DIV/0!</v>
      </c>
      <c r="H109">
        <f t="shared" si="112"/>
        <v>0</v>
      </c>
      <c r="L109">
        <v>0</v>
      </c>
      <c r="M109">
        <f t="shared" si="3"/>
        <v>0</v>
      </c>
      <c r="O109">
        <f t="shared" si="4"/>
        <v>0</v>
      </c>
    </row>
    <row r="110" spans="2:15" x14ac:dyDescent="0.25">
      <c r="B110" s="3"/>
      <c r="C110" s="3"/>
      <c r="D110" s="3"/>
      <c r="E110" s="2" t="e">
        <f t="shared" si="0"/>
        <v>#DIV/0!</v>
      </c>
      <c r="H110">
        <f t="shared" si="112"/>
        <v>0</v>
      </c>
      <c r="L110">
        <f t="shared" ref="L110:L117" si="113">B110*10</f>
        <v>0</v>
      </c>
      <c r="M110">
        <f t="shared" si="3"/>
        <v>0</v>
      </c>
      <c r="O110">
        <f t="shared" si="4"/>
        <v>0</v>
      </c>
    </row>
    <row r="111" spans="2:15" x14ac:dyDescent="0.25">
      <c r="B111" s="3"/>
      <c r="C111" s="3"/>
      <c r="D111" s="3"/>
      <c r="E111" s="2" t="e">
        <f t="shared" si="0"/>
        <v>#DIV/0!</v>
      </c>
      <c r="H111">
        <f t="shared" si="112"/>
        <v>0</v>
      </c>
      <c r="L111">
        <f t="shared" si="113"/>
        <v>0</v>
      </c>
      <c r="M111">
        <f t="shared" si="3"/>
        <v>0</v>
      </c>
      <c r="O111">
        <f>SUM(I111:N111)</f>
        <v>0</v>
      </c>
    </row>
    <row r="112" spans="2:15" x14ac:dyDescent="0.25">
      <c r="B112" s="3"/>
      <c r="C112" s="3"/>
      <c r="D112" s="3"/>
      <c r="E112" s="2" t="e">
        <f t="shared" si="0"/>
        <v>#DIV/0!</v>
      </c>
      <c r="H112">
        <f t="shared" si="112"/>
        <v>0</v>
      </c>
      <c r="L112">
        <f t="shared" si="113"/>
        <v>0</v>
      </c>
      <c r="M112">
        <f t="shared" si="3"/>
        <v>0</v>
      </c>
      <c r="O112">
        <f t="shared" ref="O112:O175" si="114">SUM(I112:N112)</f>
        <v>0</v>
      </c>
    </row>
    <row r="113" spans="2:15" x14ac:dyDescent="0.25">
      <c r="B113" s="3"/>
      <c r="C113" s="3"/>
      <c r="D113" s="3"/>
      <c r="E113" s="2" t="e">
        <f t="shared" si="0"/>
        <v>#DIV/0!</v>
      </c>
      <c r="L113">
        <f t="shared" si="113"/>
        <v>0</v>
      </c>
      <c r="M113">
        <f t="shared" si="3"/>
        <v>0</v>
      </c>
      <c r="O113">
        <f t="shared" si="114"/>
        <v>0</v>
      </c>
    </row>
    <row r="114" spans="2:15" x14ac:dyDescent="0.25">
      <c r="B114" s="3"/>
      <c r="C114" s="3"/>
      <c r="D114" s="3"/>
      <c r="E114" s="2" t="e">
        <f t="shared" si="0"/>
        <v>#DIV/0!</v>
      </c>
      <c r="H114">
        <f t="shared" ref="H114:H119" si="115">F114-G114</f>
        <v>0</v>
      </c>
      <c r="L114">
        <f t="shared" si="113"/>
        <v>0</v>
      </c>
      <c r="M114">
        <f t="shared" si="3"/>
        <v>0</v>
      </c>
      <c r="O114">
        <f t="shared" si="114"/>
        <v>0</v>
      </c>
    </row>
    <row r="115" spans="2:15" x14ac:dyDescent="0.25">
      <c r="B115" s="3"/>
      <c r="C115" s="3"/>
      <c r="D115" s="3"/>
      <c r="E115" s="2" t="e">
        <f t="shared" si="0"/>
        <v>#DIV/0!</v>
      </c>
      <c r="H115">
        <f t="shared" si="115"/>
        <v>0</v>
      </c>
      <c r="L115">
        <f t="shared" si="113"/>
        <v>0</v>
      </c>
      <c r="M115">
        <f t="shared" si="3"/>
        <v>0</v>
      </c>
      <c r="O115">
        <f t="shared" si="114"/>
        <v>0</v>
      </c>
    </row>
    <row r="116" spans="2:15" x14ac:dyDescent="0.25">
      <c r="B116" s="3"/>
      <c r="C116" s="3"/>
      <c r="D116" s="3"/>
      <c r="E116" s="2" t="e">
        <f t="shared" si="0"/>
        <v>#DIV/0!</v>
      </c>
      <c r="H116">
        <f t="shared" si="115"/>
        <v>0</v>
      </c>
      <c r="L116">
        <f t="shared" si="113"/>
        <v>0</v>
      </c>
      <c r="M116">
        <f t="shared" si="3"/>
        <v>0</v>
      </c>
      <c r="O116">
        <f t="shared" si="114"/>
        <v>0</v>
      </c>
    </row>
    <row r="117" spans="2:15" x14ac:dyDescent="0.25">
      <c r="B117" s="3"/>
      <c r="C117" s="3"/>
      <c r="D117" s="3"/>
      <c r="E117" s="2" t="e">
        <f t="shared" si="0"/>
        <v>#DIV/0!</v>
      </c>
      <c r="H117">
        <f t="shared" si="115"/>
        <v>0</v>
      </c>
      <c r="L117">
        <f t="shared" si="113"/>
        <v>0</v>
      </c>
      <c r="M117">
        <f t="shared" si="3"/>
        <v>0</v>
      </c>
      <c r="O117">
        <f t="shared" si="114"/>
        <v>0</v>
      </c>
    </row>
    <row r="118" spans="2:15" ht="14.25" customHeight="1" x14ac:dyDescent="0.25">
      <c r="B118" s="3"/>
      <c r="C118" s="3"/>
      <c r="D118" s="3"/>
      <c r="E118" s="2" t="e">
        <f t="shared" ref="E118:E181" si="116">(B118)/(B118+C118+D118)</f>
        <v>#DIV/0!</v>
      </c>
      <c r="H118">
        <f t="shared" si="115"/>
        <v>0</v>
      </c>
      <c r="L118">
        <v>0</v>
      </c>
      <c r="M118">
        <f t="shared" ref="M118:M157" si="117">D118*5</f>
        <v>0</v>
      </c>
      <c r="O118">
        <f t="shared" si="114"/>
        <v>0</v>
      </c>
    </row>
    <row r="119" spans="2:15" x14ac:dyDescent="0.25">
      <c r="B119" s="3"/>
      <c r="C119" s="3"/>
      <c r="D119" s="3"/>
      <c r="E119" s="2" t="e">
        <f t="shared" si="116"/>
        <v>#DIV/0!</v>
      </c>
      <c r="H119">
        <f t="shared" si="115"/>
        <v>0</v>
      </c>
      <c r="L119">
        <f t="shared" ref="L119:L182" si="118">B119*10</f>
        <v>0</v>
      </c>
      <c r="M119">
        <f t="shared" si="117"/>
        <v>0</v>
      </c>
      <c r="O119">
        <f t="shared" si="114"/>
        <v>0</v>
      </c>
    </row>
    <row r="120" spans="2:15" x14ac:dyDescent="0.25">
      <c r="B120" s="3"/>
      <c r="C120" s="3"/>
      <c r="D120" s="3"/>
      <c r="E120" s="2" t="e">
        <f t="shared" si="116"/>
        <v>#DIV/0!</v>
      </c>
      <c r="H120">
        <f t="shared" si="112"/>
        <v>0</v>
      </c>
      <c r="L120">
        <f t="shared" si="118"/>
        <v>0</v>
      </c>
      <c r="M120">
        <f t="shared" si="117"/>
        <v>0</v>
      </c>
      <c r="O120">
        <f t="shared" si="114"/>
        <v>0</v>
      </c>
    </row>
    <row r="121" spans="2:15" x14ac:dyDescent="0.25">
      <c r="B121" s="3"/>
      <c r="C121" s="3"/>
      <c r="D121" s="3"/>
      <c r="E121" s="2" t="e">
        <f t="shared" si="116"/>
        <v>#DIV/0!</v>
      </c>
      <c r="H121">
        <f t="shared" si="112"/>
        <v>0</v>
      </c>
      <c r="L121">
        <f t="shared" si="118"/>
        <v>0</v>
      </c>
      <c r="M121">
        <f t="shared" si="117"/>
        <v>0</v>
      </c>
      <c r="O121">
        <f t="shared" si="114"/>
        <v>0</v>
      </c>
    </row>
    <row r="122" spans="2:15" x14ac:dyDescent="0.25">
      <c r="B122" s="3"/>
      <c r="C122" s="3"/>
      <c r="D122" s="3"/>
      <c r="E122" s="2" t="e">
        <f t="shared" si="116"/>
        <v>#DIV/0!</v>
      </c>
      <c r="H122">
        <f t="shared" si="112"/>
        <v>0</v>
      </c>
      <c r="L122">
        <f t="shared" si="118"/>
        <v>0</v>
      </c>
      <c r="M122">
        <f t="shared" si="117"/>
        <v>0</v>
      </c>
      <c r="O122">
        <f t="shared" si="114"/>
        <v>0</v>
      </c>
    </row>
    <row r="123" spans="2:15" ht="14.25" customHeight="1" x14ac:dyDescent="0.25">
      <c r="B123" s="3"/>
      <c r="C123" s="3"/>
      <c r="D123" s="3"/>
      <c r="E123" s="2" t="e">
        <f t="shared" si="116"/>
        <v>#DIV/0!</v>
      </c>
      <c r="H123">
        <f t="shared" si="112"/>
        <v>0</v>
      </c>
      <c r="L123">
        <v>0</v>
      </c>
      <c r="M123">
        <f t="shared" si="117"/>
        <v>0</v>
      </c>
      <c r="O123">
        <f t="shared" si="114"/>
        <v>0</v>
      </c>
    </row>
    <row r="124" spans="2:15" ht="14.25" customHeight="1" x14ac:dyDescent="0.25">
      <c r="B124" s="3"/>
      <c r="C124" s="3"/>
      <c r="D124" s="3"/>
      <c r="E124" s="2" t="e">
        <f t="shared" si="116"/>
        <v>#DIV/0!</v>
      </c>
      <c r="H124">
        <f t="shared" si="112"/>
        <v>0</v>
      </c>
      <c r="L124">
        <v>0</v>
      </c>
      <c r="M124">
        <f t="shared" si="117"/>
        <v>0</v>
      </c>
      <c r="O124">
        <f t="shared" si="114"/>
        <v>0</v>
      </c>
    </row>
    <row r="125" spans="2:15" x14ac:dyDescent="0.25">
      <c r="B125" s="3"/>
      <c r="C125" s="3"/>
      <c r="D125" s="3"/>
      <c r="E125" s="2" t="e">
        <f t="shared" si="116"/>
        <v>#DIV/0!</v>
      </c>
      <c r="H125">
        <f t="shared" si="112"/>
        <v>0</v>
      </c>
      <c r="L125">
        <f t="shared" ref="L125" si="119">B125*10</f>
        <v>0</v>
      </c>
      <c r="M125">
        <f t="shared" si="117"/>
        <v>0</v>
      </c>
      <c r="O125">
        <f t="shared" si="114"/>
        <v>0</v>
      </c>
    </row>
    <row r="126" spans="2:15" x14ac:dyDescent="0.25">
      <c r="B126" s="3"/>
      <c r="C126" s="3"/>
      <c r="D126" s="3"/>
      <c r="E126" s="2" t="e">
        <f t="shared" si="116"/>
        <v>#DIV/0!</v>
      </c>
      <c r="H126">
        <f t="shared" si="112"/>
        <v>0</v>
      </c>
      <c r="L126">
        <f t="shared" si="118"/>
        <v>0</v>
      </c>
      <c r="M126">
        <f t="shared" si="117"/>
        <v>0</v>
      </c>
      <c r="O126">
        <f t="shared" si="114"/>
        <v>0</v>
      </c>
    </row>
    <row r="127" spans="2:15" x14ac:dyDescent="0.25">
      <c r="B127" s="3"/>
      <c r="C127" s="3"/>
      <c r="D127" s="3"/>
      <c r="E127" s="2" t="e">
        <f t="shared" si="116"/>
        <v>#DIV/0!</v>
      </c>
      <c r="H127">
        <f t="shared" si="112"/>
        <v>0</v>
      </c>
      <c r="L127">
        <f t="shared" si="118"/>
        <v>0</v>
      </c>
      <c r="M127">
        <f t="shared" si="117"/>
        <v>0</v>
      </c>
      <c r="O127">
        <f t="shared" si="114"/>
        <v>0</v>
      </c>
    </row>
    <row r="128" spans="2:15" x14ac:dyDescent="0.25">
      <c r="B128" s="3"/>
      <c r="C128" s="3"/>
      <c r="D128" s="3"/>
      <c r="E128" s="2" t="e">
        <f t="shared" si="116"/>
        <v>#DIV/0!</v>
      </c>
      <c r="H128">
        <f t="shared" si="112"/>
        <v>0</v>
      </c>
      <c r="L128">
        <f t="shared" si="118"/>
        <v>0</v>
      </c>
      <c r="M128">
        <f t="shared" si="117"/>
        <v>0</v>
      </c>
      <c r="O128">
        <f t="shared" si="114"/>
        <v>0</v>
      </c>
    </row>
    <row r="129" spans="2:15" x14ac:dyDescent="0.25">
      <c r="B129" s="3"/>
      <c r="C129" s="3"/>
      <c r="D129" s="3"/>
      <c r="E129" s="2" t="e">
        <f t="shared" si="116"/>
        <v>#DIV/0!</v>
      </c>
      <c r="H129">
        <f t="shared" si="112"/>
        <v>0</v>
      </c>
      <c r="L129">
        <f t="shared" si="118"/>
        <v>0</v>
      </c>
      <c r="M129">
        <f t="shared" si="117"/>
        <v>0</v>
      </c>
      <c r="O129">
        <f t="shared" si="114"/>
        <v>0</v>
      </c>
    </row>
    <row r="130" spans="2:15" x14ac:dyDescent="0.25">
      <c r="B130" s="3"/>
      <c r="C130" s="3"/>
      <c r="D130" s="3"/>
      <c r="E130" s="2" t="e">
        <f t="shared" si="116"/>
        <v>#DIV/0!</v>
      </c>
      <c r="H130">
        <f t="shared" si="112"/>
        <v>0</v>
      </c>
      <c r="L130">
        <f t="shared" si="118"/>
        <v>0</v>
      </c>
      <c r="M130">
        <f t="shared" si="117"/>
        <v>0</v>
      </c>
      <c r="O130">
        <f t="shared" si="114"/>
        <v>0</v>
      </c>
    </row>
    <row r="131" spans="2:15" x14ac:dyDescent="0.25">
      <c r="B131" s="3"/>
      <c r="C131" s="3"/>
      <c r="D131" s="3"/>
      <c r="E131" s="2" t="e">
        <f t="shared" si="116"/>
        <v>#DIV/0!</v>
      </c>
      <c r="H131">
        <f t="shared" si="112"/>
        <v>0</v>
      </c>
      <c r="L131">
        <f t="shared" si="118"/>
        <v>0</v>
      </c>
      <c r="M131">
        <f t="shared" si="117"/>
        <v>0</v>
      </c>
      <c r="O131">
        <f t="shared" si="114"/>
        <v>0</v>
      </c>
    </row>
    <row r="132" spans="2:15" x14ac:dyDescent="0.25">
      <c r="B132" s="3"/>
      <c r="C132" s="3"/>
      <c r="D132" s="3"/>
      <c r="E132" s="2" t="e">
        <f t="shared" si="116"/>
        <v>#DIV/0!</v>
      </c>
      <c r="H132">
        <f t="shared" si="112"/>
        <v>0</v>
      </c>
      <c r="L132">
        <f t="shared" si="118"/>
        <v>0</v>
      </c>
      <c r="M132">
        <f t="shared" si="117"/>
        <v>0</v>
      </c>
      <c r="O132">
        <f t="shared" si="114"/>
        <v>0</v>
      </c>
    </row>
    <row r="133" spans="2:15" x14ac:dyDescent="0.25">
      <c r="B133" s="3"/>
      <c r="C133" s="3"/>
      <c r="D133" s="3"/>
      <c r="E133" s="2" t="e">
        <f t="shared" si="116"/>
        <v>#DIV/0!</v>
      </c>
      <c r="H133">
        <f t="shared" si="112"/>
        <v>0</v>
      </c>
      <c r="L133">
        <f t="shared" si="118"/>
        <v>0</v>
      </c>
      <c r="M133">
        <f t="shared" si="117"/>
        <v>0</v>
      </c>
      <c r="O133">
        <f t="shared" si="114"/>
        <v>0</v>
      </c>
    </row>
    <row r="134" spans="2:15" ht="14.25" customHeight="1" x14ac:dyDescent="0.25">
      <c r="B134" s="3"/>
      <c r="C134" s="3"/>
      <c r="D134" s="3"/>
      <c r="E134" s="2" t="e">
        <f t="shared" si="116"/>
        <v>#DIV/0!</v>
      </c>
      <c r="H134">
        <f t="shared" si="112"/>
        <v>0</v>
      </c>
      <c r="L134">
        <v>0</v>
      </c>
      <c r="M134">
        <f t="shared" si="117"/>
        <v>0</v>
      </c>
      <c r="O134">
        <f t="shared" si="114"/>
        <v>0</v>
      </c>
    </row>
    <row r="135" spans="2:15" ht="14.25" customHeight="1" x14ac:dyDescent="0.25">
      <c r="B135" s="3"/>
      <c r="C135" s="3"/>
      <c r="D135" s="3"/>
      <c r="E135" s="2" t="e">
        <f t="shared" si="116"/>
        <v>#DIV/0!</v>
      </c>
      <c r="H135">
        <f t="shared" si="112"/>
        <v>0</v>
      </c>
      <c r="L135">
        <v>0</v>
      </c>
      <c r="M135">
        <f t="shared" si="117"/>
        <v>0</v>
      </c>
      <c r="O135">
        <f t="shared" si="114"/>
        <v>0</v>
      </c>
    </row>
    <row r="136" spans="2:15" x14ac:dyDescent="0.25">
      <c r="B136" s="3"/>
      <c r="C136" s="3"/>
      <c r="D136" s="3"/>
      <c r="E136" s="2" t="e">
        <f t="shared" si="116"/>
        <v>#DIV/0!</v>
      </c>
      <c r="H136">
        <f t="shared" si="112"/>
        <v>0</v>
      </c>
      <c r="L136">
        <f t="shared" si="118"/>
        <v>0</v>
      </c>
      <c r="M136">
        <f t="shared" si="117"/>
        <v>0</v>
      </c>
      <c r="O136">
        <f t="shared" si="114"/>
        <v>0</v>
      </c>
    </row>
    <row r="137" spans="2:15" ht="14.25" customHeight="1" x14ac:dyDescent="0.25">
      <c r="B137" s="3"/>
      <c r="C137" s="3"/>
      <c r="D137" s="3"/>
      <c r="E137" s="2" t="e">
        <f t="shared" si="116"/>
        <v>#DIV/0!</v>
      </c>
      <c r="H137">
        <f t="shared" si="112"/>
        <v>0</v>
      </c>
      <c r="L137">
        <v>0</v>
      </c>
      <c r="M137">
        <f t="shared" si="117"/>
        <v>0</v>
      </c>
      <c r="O137">
        <f t="shared" si="114"/>
        <v>0</v>
      </c>
    </row>
    <row r="138" spans="2:15" x14ac:dyDescent="0.25">
      <c r="B138" s="3"/>
      <c r="C138" s="3"/>
      <c r="D138" s="3"/>
      <c r="E138" s="2" t="e">
        <f t="shared" si="116"/>
        <v>#DIV/0!</v>
      </c>
      <c r="H138">
        <f t="shared" si="112"/>
        <v>0</v>
      </c>
      <c r="L138">
        <f t="shared" ref="L138:L140" si="120">B138*10</f>
        <v>0</v>
      </c>
      <c r="M138">
        <f t="shared" si="117"/>
        <v>0</v>
      </c>
      <c r="O138">
        <f t="shared" si="114"/>
        <v>0</v>
      </c>
    </row>
    <row r="139" spans="2:15" x14ac:dyDescent="0.25">
      <c r="B139" s="3"/>
      <c r="C139" s="3"/>
      <c r="D139" s="3"/>
      <c r="E139" s="2" t="e">
        <f t="shared" si="116"/>
        <v>#DIV/0!</v>
      </c>
      <c r="H139">
        <f t="shared" si="112"/>
        <v>0</v>
      </c>
      <c r="L139">
        <f t="shared" si="120"/>
        <v>0</v>
      </c>
      <c r="M139">
        <f t="shared" si="117"/>
        <v>0</v>
      </c>
      <c r="O139">
        <f t="shared" si="114"/>
        <v>0</v>
      </c>
    </row>
    <row r="140" spans="2:15" ht="16.5" customHeight="1" x14ac:dyDescent="0.25">
      <c r="B140" s="3"/>
      <c r="C140" s="3"/>
      <c r="D140" s="3"/>
      <c r="E140" s="2" t="e">
        <f t="shared" si="116"/>
        <v>#DIV/0!</v>
      </c>
      <c r="H140">
        <f t="shared" si="112"/>
        <v>0</v>
      </c>
      <c r="L140">
        <f t="shared" si="120"/>
        <v>0</v>
      </c>
      <c r="M140">
        <f t="shared" si="117"/>
        <v>0</v>
      </c>
      <c r="O140">
        <f t="shared" si="114"/>
        <v>0</v>
      </c>
    </row>
    <row r="141" spans="2:15" ht="14.25" customHeight="1" x14ac:dyDescent="0.25">
      <c r="B141" s="3"/>
      <c r="C141" s="3"/>
      <c r="D141" s="3"/>
      <c r="E141" s="2" t="e">
        <f t="shared" si="116"/>
        <v>#DIV/0!</v>
      </c>
      <c r="H141">
        <f t="shared" si="112"/>
        <v>0</v>
      </c>
      <c r="L141">
        <v>0</v>
      </c>
      <c r="M141">
        <f t="shared" si="117"/>
        <v>0</v>
      </c>
      <c r="O141">
        <f t="shared" si="114"/>
        <v>0</v>
      </c>
    </row>
    <row r="142" spans="2:15" x14ac:dyDescent="0.25">
      <c r="B142" s="3"/>
      <c r="C142" s="3"/>
      <c r="D142" s="3"/>
      <c r="E142" s="2" t="e">
        <f t="shared" si="116"/>
        <v>#DIV/0!</v>
      </c>
      <c r="H142">
        <f t="shared" si="112"/>
        <v>0</v>
      </c>
      <c r="L142">
        <f t="shared" ref="L142" si="121">B142*10</f>
        <v>0</v>
      </c>
      <c r="M142">
        <f t="shared" si="117"/>
        <v>0</v>
      </c>
      <c r="O142">
        <f t="shared" si="114"/>
        <v>0</v>
      </c>
    </row>
    <row r="143" spans="2:15" x14ac:dyDescent="0.25">
      <c r="B143" s="3"/>
      <c r="C143" s="3"/>
      <c r="D143" s="3"/>
      <c r="E143" s="2" t="e">
        <f t="shared" si="116"/>
        <v>#DIV/0!</v>
      </c>
      <c r="H143">
        <f t="shared" si="112"/>
        <v>0</v>
      </c>
      <c r="L143">
        <f t="shared" si="118"/>
        <v>0</v>
      </c>
      <c r="M143">
        <f t="shared" si="117"/>
        <v>0</v>
      </c>
      <c r="O143">
        <f t="shared" si="114"/>
        <v>0</v>
      </c>
    </row>
    <row r="144" spans="2:15" x14ac:dyDescent="0.25">
      <c r="B144" s="3"/>
      <c r="C144" s="3"/>
      <c r="D144" s="3"/>
      <c r="E144" s="2" t="e">
        <f t="shared" si="116"/>
        <v>#DIV/0!</v>
      </c>
      <c r="H144">
        <f t="shared" si="112"/>
        <v>0</v>
      </c>
      <c r="L144">
        <f t="shared" si="118"/>
        <v>0</v>
      </c>
      <c r="M144">
        <f t="shared" si="117"/>
        <v>0</v>
      </c>
      <c r="O144">
        <f t="shared" si="114"/>
        <v>0</v>
      </c>
    </row>
    <row r="145" spans="2:15" ht="14.25" customHeight="1" x14ac:dyDescent="0.25">
      <c r="B145" s="3"/>
      <c r="C145" s="3"/>
      <c r="D145" s="3"/>
      <c r="E145" s="2" t="e">
        <f t="shared" si="116"/>
        <v>#DIV/0!</v>
      </c>
      <c r="H145">
        <f t="shared" si="112"/>
        <v>0</v>
      </c>
      <c r="L145">
        <v>0</v>
      </c>
      <c r="M145">
        <f t="shared" si="117"/>
        <v>0</v>
      </c>
      <c r="O145">
        <f t="shared" si="114"/>
        <v>0</v>
      </c>
    </row>
    <row r="146" spans="2:15" x14ac:dyDescent="0.25">
      <c r="B146" s="3"/>
      <c r="C146" s="3"/>
      <c r="D146" s="3"/>
      <c r="E146" s="2" t="e">
        <f t="shared" si="116"/>
        <v>#DIV/0!</v>
      </c>
      <c r="H146">
        <f t="shared" si="112"/>
        <v>0</v>
      </c>
      <c r="L146">
        <f t="shared" si="118"/>
        <v>0</v>
      </c>
      <c r="M146">
        <f t="shared" si="117"/>
        <v>0</v>
      </c>
      <c r="O146">
        <f t="shared" si="114"/>
        <v>0</v>
      </c>
    </row>
    <row r="147" spans="2:15" x14ac:dyDescent="0.25">
      <c r="B147" s="3"/>
      <c r="C147" s="3"/>
      <c r="D147" s="3"/>
      <c r="E147" s="2" t="e">
        <f t="shared" si="116"/>
        <v>#DIV/0!</v>
      </c>
      <c r="H147">
        <f t="shared" si="112"/>
        <v>0</v>
      </c>
      <c r="L147">
        <f t="shared" si="118"/>
        <v>0</v>
      </c>
      <c r="M147">
        <f t="shared" si="117"/>
        <v>0</v>
      </c>
      <c r="O147">
        <f t="shared" si="114"/>
        <v>0</v>
      </c>
    </row>
    <row r="148" spans="2:15" x14ac:dyDescent="0.25">
      <c r="B148" s="3"/>
      <c r="C148" s="3"/>
      <c r="D148" s="3"/>
      <c r="E148" s="2" t="e">
        <f t="shared" si="116"/>
        <v>#DIV/0!</v>
      </c>
      <c r="H148">
        <f t="shared" si="112"/>
        <v>0</v>
      </c>
      <c r="L148">
        <f t="shared" si="118"/>
        <v>0</v>
      </c>
      <c r="M148">
        <f t="shared" si="117"/>
        <v>0</v>
      </c>
      <c r="O148">
        <f t="shared" si="114"/>
        <v>0</v>
      </c>
    </row>
    <row r="149" spans="2:15" x14ac:dyDescent="0.25">
      <c r="B149" s="3"/>
      <c r="C149" s="3"/>
      <c r="D149" s="3"/>
      <c r="E149" s="2" t="e">
        <f t="shared" si="116"/>
        <v>#DIV/0!</v>
      </c>
      <c r="H149">
        <f t="shared" si="112"/>
        <v>0</v>
      </c>
      <c r="L149">
        <f t="shared" si="118"/>
        <v>0</v>
      </c>
      <c r="M149">
        <f t="shared" si="117"/>
        <v>0</v>
      </c>
      <c r="O149">
        <f t="shared" si="114"/>
        <v>0</v>
      </c>
    </row>
    <row r="150" spans="2:15" x14ac:dyDescent="0.25">
      <c r="B150" s="3"/>
      <c r="C150" s="3"/>
      <c r="D150" s="3"/>
      <c r="E150" s="2" t="e">
        <f t="shared" si="116"/>
        <v>#DIV/0!</v>
      </c>
      <c r="H150">
        <f t="shared" si="112"/>
        <v>0</v>
      </c>
      <c r="L150">
        <f t="shared" si="118"/>
        <v>0</v>
      </c>
      <c r="M150">
        <f t="shared" si="117"/>
        <v>0</v>
      </c>
      <c r="O150">
        <f t="shared" si="114"/>
        <v>0</v>
      </c>
    </row>
    <row r="151" spans="2:15" x14ac:dyDescent="0.25">
      <c r="E151" s="2" t="e">
        <f t="shared" si="116"/>
        <v>#DIV/0!</v>
      </c>
      <c r="H151">
        <f t="shared" si="112"/>
        <v>0</v>
      </c>
      <c r="L151">
        <f t="shared" si="118"/>
        <v>0</v>
      </c>
      <c r="M151">
        <f t="shared" si="117"/>
        <v>0</v>
      </c>
      <c r="O151">
        <f t="shared" si="114"/>
        <v>0</v>
      </c>
    </row>
    <row r="152" spans="2:15" x14ac:dyDescent="0.25">
      <c r="E152" s="2" t="e">
        <f t="shared" si="116"/>
        <v>#DIV/0!</v>
      </c>
      <c r="H152">
        <f t="shared" si="112"/>
        <v>0</v>
      </c>
      <c r="L152">
        <f t="shared" si="118"/>
        <v>0</v>
      </c>
      <c r="M152">
        <f t="shared" si="117"/>
        <v>0</v>
      </c>
      <c r="O152">
        <f t="shared" si="114"/>
        <v>0</v>
      </c>
    </row>
    <row r="153" spans="2:15" x14ac:dyDescent="0.25">
      <c r="E153" s="2" t="e">
        <f t="shared" si="116"/>
        <v>#DIV/0!</v>
      </c>
      <c r="H153">
        <f t="shared" si="112"/>
        <v>0</v>
      </c>
      <c r="L153">
        <f t="shared" si="118"/>
        <v>0</v>
      </c>
      <c r="M153">
        <f t="shared" si="117"/>
        <v>0</v>
      </c>
      <c r="O153">
        <f t="shared" si="114"/>
        <v>0</v>
      </c>
    </row>
    <row r="154" spans="2:15" x14ac:dyDescent="0.25">
      <c r="E154" s="2" t="e">
        <f t="shared" si="116"/>
        <v>#DIV/0!</v>
      </c>
      <c r="H154">
        <f t="shared" si="112"/>
        <v>0</v>
      </c>
      <c r="L154">
        <f t="shared" si="118"/>
        <v>0</v>
      </c>
      <c r="M154">
        <f t="shared" si="117"/>
        <v>0</v>
      </c>
      <c r="O154">
        <f t="shared" si="114"/>
        <v>0</v>
      </c>
    </row>
    <row r="155" spans="2:15" x14ac:dyDescent="0.25">
      <c r="E155" s="2" t="e">
        <f t="shared" si="116"/>
        <v>#DIV/0!</v>
      </c>
      <c r="H155">
        <f t="shared" si="112"/>
        <v>0</v>
      </c>
      <c r="L155">
        <f t="shared" si="118"/>
        <v>0</v>
      </c>
      <c r="M155">
        <f t="shared" si="117"/>
        <v>0</v>
      </c>
      <c r="O155">
        <f t="shared" si="114"/>
        <v>0</v>
      </c>
    </row>
    <row r="156" spans="2:15" x14ac:dyDescent="0.25">
      <c r="E156" s="2" t="e">
        <f t="shared" si="116"/>
        <v>#DIV/0!</v>
      </c>
      <c r="H156">
        <f t="shared" si="112"/>
        <v>0</v>
      </c>
      <c r="L156">
        <f t="shared" si="118"/>
        <v>0</v>
      </c>
      <c r="M156">
        <f t="shared" si="117"/>
        <v>0</v>
      </c>
      <c r="O156">
        <f t="shared" si="114"/>
        <v>0</v>
      </c>
    </row>
    <row r="157" spans="2:15" x14ac:dyDescent="0.25">
      <c r="E157" s="2" t="e">
        <f t="shared" si="116"/>
        <v>#DIV/0!</v>
      </c>
      <c r="H157">
        <f t="shared" si="112"/>
        <v>0</v>
      </c>
      <c r="L157">
        <f t="shared" si="118"/>
        <v>0</v>
      </c>
      <c r="M157">
        <f t="shared" si="117"/>
        <v>0</v>
      </c>
      <c r="O157">
        <f t="shared" si="114"/>
        <v>0</v>
      </c>
    </row>
    <row r="158" spans="2:15" x14ac:dyDescent="0.25">
      <c r="E158" s="2" t="e">
        <f t="shared" si="116"/>
        <v>#DIV/0!</v>
      </c>
      <c r="H158">
        <f t="shared" si="112"/>
        <v>0</v>
      </c>
      <c r="L158">
        <f t="shared" si="118"/>
        <v>0</v>
      </c>
      <c r="M158">
        <v>0</v>
      </c>
      <c r="O158">
        <f t="shared" si="114"/>
        <v>0</v>
      </c>
    </row>
    <row r="159" spans="2:15" x14ac:dyDescent="0.25">
      <c r="E159" s="2" t="e">
        <f t="shared" si="116"/>
        <v>#DIV/0!</v>
      </c>
      <c r="H159">
        <f t="shared" si="112"/>
        <v>0</v>
      </c>
      <c r="L159">
        <f t="shared" si="118"/>
        <v>0</v>
      </c>
      <c r="M159">
        <f t="shared" ref="M159:M217" si="122">D159*5</f>
        <v>0</v>
      </c>
      <c r="O159">
        <f t="shared" si="114"/>
        <v>0</v>
      </c>
    </row>
    <row r="160" spans="2:15" x14ac:dyDescent="0.25">
      <c r="E160" s="2" t="e">
        <f t="shared" si="116"/>
        <v>#DIV/0!</v>
      </c>
      <c r="H160">
        <f t="shared" si="112"/>
        <v>0</v>
      </c>
      <c r="L160">
        <f t="shared" si="118"/>
        <v>0</v>
      </c>
      <c r="M160">
        <f t="shared" si="122"/>
        <v>0</v>
      </c>
      <c r="O160">
        <f t="shared" si="114"/>
        <v>0</v>
      </c>
    </row>
    <row r="161" spans="5:15" x14ac:dyDescent="0.25">
      <c r="E161" s="2" t="e">
        <f t="shared" si="116"/>
        <v>#DIV/0!</v>
      </c>
      <c r="H161">
        <f t="shared" si="112"/>
        <v>0</v>
      </c>
      <c r="L161">
        <f t="shared" si="118"/>
        <v>0</v>
      </c>
      <c r="M161">
        <f t="shared" si="122"/>
        <v>0</v>
      </c>
      <c r="O161">
        <f t="shared" si="114"/>
        <v>0</v>
      </c>
    </row>
    <row r="162" spans="5:15" x14ac:dyDescent="0.25">
      <c r="E162" s="2" t="e">
        <f t="shared" si="116"/>
        <v>#DIV/0!</v>
      </c>
      <c r="H162">
        <f t="shared" si="112"/>
        <v>0</v>
      </c>
      <c r="L162">
        <f t="shared" si="118"/>
        <v>0</v>
      </c>
      <c r="M162">
        <f t="shared" si="122"/>
        <v>0</v>
      </c>
      <c r="O162">
        <f t="shared" si="114"/>
        <v>0</v>
      </c>
    </row>
    <row r="163" spans="5:15" x14ac:dyDescent="0.25">
      <c r="E163" s="2" t="e">
        <f t="shared" si="116"/>
        <v>#DIV/0!</v>
      </c>
      <c r="H163">
        <f t="shared" si="112"/>
        <v>0</v>
      </c>
      <c r="L163">
        <f t="shared" si="118"/>
        <v>0</v>
      </c>
      <c r="M163">
        <f t="shared" si="122"/>
        <v>0</v>
      </c>
      <c r="O163">
        <f t="shared" si="114"/>
        <v>0</v>
      </c>
    </row>
    <row r="164" spans="5:15" x14ac:dyDescent="0.25">
      <c r="E164" s="2" t="e">
        <f t="shared" si="116"/>
        <v>#DIV/0!</v>
      </c>
      <c r="H164">
        <f t="shared" si="112"/>
        <v>0</v>
      </c>
      <c r="L164">
        <f t="shared" si="118"/>
        <v>0</v>
      </c>
      <c r="M164">
        <f t="shared" si="122"/>
        <v>0</v>
      </c>
      <c r="O164">
        <f t="shared" si="114"/>
        <v>0</v>
      </c>
    </row>
    <row r="165" spans="5:15" x14ac:dyDescent="0.25">
      <c r="E165" s="2" t="e">
        <f t="shared" si="116"/>
        <v>#DIV/0!</v>
      </c>
      <c r="H165">
        <f t="shared" si="112"/>
        <v>0</v>
      </c>
      <c r="L165">
        <f t="shared" si="118"/>
        <v>0</v>
      </c>
      <c r="M165">
        <f t="shared" si="122"/>
        <v>0</v>
      </c>
      <c r="O165">
        <f t="shared" si="114"/>
        <v>0</v>
      </c>
    </row>
    <row r="166" spans="5:15" x14ac:dyDescent="0.25">
      <c r="E166" s="2" t="e">
        <f t="shared" si="116"/>
        <v>#DIV/0!</v>
      </c>
      <c r="H166">
        <f t="shared" si="112"/>
        <v>0</v>
      </c>
      <c r="L166">
        <f t="shared" si="118"/>
        <v>0</v>
      </c>
      <c r="M166">
        <f t="shared" si="122"/>
        <v>0</v>
      </c>
      <c r="O166">
        <f t="shared" si="114"/>
        <v>0</v>
      </c>
    </row>
    <row r="167" spans="5:15" x14ac:dyDescent="0.25">
      <c r="E167" s="2" t="e">
        <f t="shared" si="116"/>
        <v>#DIV/0!</v>
      </c>
      <c r="H167">
        <f t="shared" si="112"/>
        <v>0</v>
      </c>
      <c r="L167">
        <f t="shared" si="118"/>
        <v>0</v>
      </c>
      <c r="M167">
        <f t="shared" si="122"/>
        <v>0</v>
      </c>
      <c r="O167">
        <f t="shared" si="114"/>
        <v>0</v>
      </c>
    </row>
    <row r="168" spans="5:15" x14ac:dyDescent="0.25">
      <c r="E168" s="2" t="e">
        <f t="shared" si="116"/>
        <v>#DIV/0!</v>
      </c>
      <c r="H168">
        <f t="shared" si="112"/>
        <v>0</v>
      </c>
      <c r="L168">
        <f t="shared" si="118"/>
        <v>0</v>
      </c>
      <c r="M168">
        <f t="shared" si="122"/>
        <v>0</v>
      </c>
      <c r="O168">
        <f t="shared" si="114"/>
        <v>0</v>
      </c>
    </row>
    <row r="169" spans="5:15" x14ac:dyDescent="0.25">
      <c r="E169" s="2" t="e">
        <f t="shared" si="116"/>
        <v>#DIV/0!</v>
      </c>
      <c r="H169">
        <f t="shared" si="112"/>
        <v>0</v>
      </c>
      <c r="L169">
        <f t="shared" si="118"/>
        <v>0</v>
      </c>
      <c r="M169">
        <f t="shared" si="122"/>
        <v>0</v>
      </c>
      <c r="O169">
        <f t="shared" si="114"/>
        <v>0</v>
      </c>
    </row>
    <row r="170" spans="5:15" x14ac:dyDescent="0.25">
      <c r="E170" s="2" t="e">
        <f t="shared" si="116"/>
        <v>#DIV/0!</v>
      </c>
      <c r="H170">
        <f t="shared" ref="H170:H217" si="123">F170-G170</f>
        <v>0</v>
      </c>
      <c r="L170">
        <f t="shared" si="118"/>
        <v>0</v>
      </c>
      <c r="M170">
        <f t="shared" si="122"/>
        <v>0</v>
      </c>
      <c r="O170">
        <f t="shared" si="114"/>
        <v>0</v>
      </c>
    </row>
    <row r="171" spans="5:15" x14ac:dyDescent="0.25">
      <c r="E171" s="2" t="e">
        <f t="shared" si="116"/>
        <v>#DIV/0!</v>
      </c>
      <c r="H171">
        <f t="shared" si="123"/>
        <v>0</v>
      </c>
      <c r="L171">
        <f t="shared" si="118"/>
        <v>0</v>
      </c>
      <c r="M171">
        <f t="shared" si="122"/>
        <v>0</v>
      </c>
      <c r="O171">
        <f t="shared" si="114"/>
        <v>0</v>
      </c>
    </row>
    <row r="172" spans="5:15" x14ac:dyDescent="0.25">
      <c r="E172" s="2" t="e">
        <f t="shared" si="116"/>
        <v>#DIV/0!</v>
      </c>
      <c r="H172">
        <f t="shared" si="123"/>
        <v>0</v>
      </c>
      <c r="L172">
        <f t="shared" si="118"/>
        <v>0</v>
      </c>
      <c r="M172">
        <f t="shared" si="122"/>
        <v>0</v>
      </c>
      <c r="O172">
        <f t="shared" si="114"/>
        <v>0</v>
      </c>
    </row>
    <row r="173" spans="5:15" x14ac:dyDescent="0.25">
      <c r="E173" s="2" t="e">
        <f t="shared" si="116"/>
        <v>#DIV/0!</v>
      </c>
      <c r="H173">
        <f t="shared" si="123"/>
        <v>0</v>
      </c>
      <c r="L173">
        <f t="shared" si="118"/>
        <v>0</v>
      </c>
      <c r="M173">
        <f t="shared" si="122"/>
        <v>0</v>
      </c>
      <c r="O173">
        <f t="shared" si="114"/>
        <v>0</v>
      </c>
    </row>
    <row r="174" spans="5:15" x14ac:dyDescent="0.25">
      <c r="E174" s="2" t="e">
        <f t="shared" si="116"/>
        <v>#DIV/0!</v>
      </c>
      <c r="H174">
        <f t="shared" si="123"/>
        <v>0</v>
      </c>
      <c r="L174">
        <f t="shared" si="118"/>
        <v>0</v>
      </c>
      <c r="M174">
        <f t="shared" si="122"/>
        <v>0</v>
      </c>
      <c r="O174">
        <f t="shared" si="114"/>
        <v>0</v>
      </c>
    </row>
    <row r="175" spans="5:15" x14ac:dyDescent="0.25">
      <c r="E175" s="2" t="e">
        <f t="shared" si="116"/>
        <v>#DIV/0!</v>
      </c>
      <c r="H175">
        <f t="shared" si="123"/>
        <v>0</v>
      </c>
      <c r="L175">
        <f t="shared" si="118"/>
        <v>0</v>
      </c>
      <c r="M175">
        <f t="shared" si="122"/>
        <v>0</v>
      </c>
      <c r="O175">
        <f t="shared" si="114"/>
        <v>0</v>
      </c>
    </row>
    <row r="176" spans="5:15" x14ac:dyDescent="0.25">
      <c r="E176" s="2" t="e">
        <f t="shared" si="116"/>
        <v>#DIV/0!</v>
      </c>
      <c r="H176">
        <f t="shared" si="123"/>
        <v>0</v>
      </c>
      <c r="L176">
        <f t="shared" si="118"/>
        <v>0</v>
      </c>
      <c r="M176">
        <f t="shared" si="122"/>
        <v>0</v>
      </c>
      <c r="O176">
        <f t="shared" ref="O176:O217" si="124">SUM(I176:N176)</f>
        <v>0</v>
      </c>
    </row>
    <row r="177" spans="1:16" x14ac:dyDescent="0.25">
      <c r="E177" s="2" t="e">
        <f t="shared" si="116"/>
        <v>#DIV/0!</v>
      </c>
      <c r="H177">
        <f t="shared" si="123"/>
        <v>0</v>
      </c>
      <c r="L177">
        <f t="shared" si="118"/>
        <v>0</v>
      </c>
      <c r="M177">
        <f t="shared" si="122"/>
        <v>0</v>
      </c>
      <c r="O177">
        <f t="shared" si="124"/>
        <v>0</v>
      </c>
    </row>
    <row r="178" spans="1:16" x14ac:dyDescent="0.25">
      <c r="E178" s="2" t="e">
        <f t="shared" si="116"/>
        <v>#DIV/0!</v>
      </c>
      <c r="H178">
        <f t="shared" si="123"/>
        <v>0</v>
      </c>
      <c r="L178">
        <f t="shared" si="118"/>
        <v>0</v>
      </c>
      <c r="M178">
        <f t="shared" si="122"/>
        <v>0</v>
      </c>
      <c r="O178">
        <f t="shared" si="124"/>
        <v>0</v>
      </c>
    </row>
    <row r="179" spans="1:16" x14ac:dyDescent="0.25">
      <c r="A179" s="6"/>
      <c r="B179" s="4"/>
      <c r="C179" s="4"/>
      <c r="D179" s="4"/>
      <c r="E179" s="5" t="e">
        <f t="shared" si="116"/>
        <v>#DIV/0!</v>
      </c>
      <c r="F179" s="4"/>
      <c r="G179" s="4"/>
      <c r="H179" s="4">
        <f t="shared" si="123"/>
        <v>0</v>
      </c>
      <c r="I179" s="4"/>
      <c r="J179" s="4"/>
      <c r="K179" s="4"/>
      <c r="L179" s="4">
        <f t="shared" si="118"/>
        <v>0</v>
      </c>
      <c r="M179" s="4">
        <f t="shared" si="122"/>
        <v>0</v>
      </c>
      <c r="N179" s="4"/>
      <c r="O179" s="4">
        <f t="shared" si="124"/>
        <v>0</v>
      </c>
      <c r="P179" s="4"/>
    </row>
    <row r="180" spans="1:16" x14ac:dyDescent="0.25">
      <c r="E180" s="2" t="e">
        <f t="shared" si="116"/>
        <v>#DIV/0!</v>
      </c>
      <c r="H180">
        <f t="shared" si="123"/>
        <v>0</v>
      </c>
      <c r="L180">
        <f t="shared" si="118"/>
        <v>0</v>
      </c>
      <c r="M180">
        <f t="shared" si="122"/>
        <v>0</v>
      </c>
      <c r="O180">
        <f t="shared" si="124"/>
        <v>0</v>
      </c>
      <c r="P180" s="4"/>
    </row>
    <row r="181" spans="1:16" x14ac:dyDescent="0.25">
      <c r="E181" s="2" t="e">
        <f t="shared" si="116"/>
        <v>#DIV/0!</v>
      </c>
      <c r="H181">
        <f t="shared" si="123"/>
        <v>0</v>
      </c>
      <c r="L181">
        <f t="shared" si="118"/>
        <v>0</v>
      </c>
      <c r="M181">
        <f t="shared" si="122"/>
        <v>0</v>
      </c>
      <c r="O181">
        <f t="shared" si="124"/>
        <v>0</v>
      </c>
    </row>
    <row r="182" spans="1:16" x14ac:dyDescent="0.25">
      <c r="E182" s="2" t="e">
        <f t="shared" ref="E182:E217" si="125">(B182)/(B182+C182+D182)</f>
        <v>#DIV/0!</v>
      </c>
      <c r="H182">
        <f t="shared" si="123"/>
        <v>0</v>
      </c>
      <c r="L182">
        <f t="shared" si="118"/>
        <v>0</v>
      </c>
      <c r="M182">
        <f t="shared" si="122"/>
        <v>0</v>
      </c>
      <c r="O182">
        <f t="shared" si="124"/>
        <v>0</v>
      </c>
    </row>
    <row r="183" spans="1:16" x14ac:dyDescent="0.25">
      <c r="A183" s="6"/>
      <c r="B183" s="4"/>
      <c r="C183" s="4"/>
      <c r="D183" s="4"/>
      <c r="E183" s="5" t="e">
        <f t="shared" si="125"/>
        <v>#DIV/0!</v>
      </c>
      <c r="F183" s="4"/>
      <c r="G183" s="4"/>
      <c r="H183" s="4">
        <f t="shared" si="123"/>
        <v>0</v>
      </c>
      <c r="I183" s="4"/>
      <c r="J183" s="4"/>
      <c r="K183" s="4"/>
      <c r="L183" s="4">
        <f t="shared" ref="L183:L194" si="126">B183*10</f>
        <v>0</v>
      </c>
      <c r="M183" s="4">
        <f t="shared" si="122"/>
        <v>0</v>
      </c>
      <c r="N183" s="4"/>
      <c r="O183" s="4">
        <f t="shared" si="124"/>
        <v>0</v>
      </c>
      <c r="P183" s="4"/>
    </row>
    <row r="184" spans="1:16" x14ac:dyDescent="0.25">
      <c r="A184" s="6"/>
      <c r="B184" s="4"/>
      <c r="C184" s="4"/>
      <c r="D184" s="4"/>
      <c r="E184" s="5" t="e">
        <f t="shared" si="125"/>
        <v>#DIV/0!</v>
      </c>
      <c r="F184" s="4"/>
      <c r="G184" s="4"/>
      <c r="H184" s="4">
        <f t="shared" si="123"/>
        <v>0</v>
      </c>
      <c r="I184" s="4"/>
      <c r="J184" s="4"/>
      <c r="K184" s="4"/>
      <c r="L184" s="4">
        <f t="shared" si="126"/>
        <v>0</v>
      </c>
      <c r="M184" s="4">
        <f t="shared" si="122"/>
        <v>0</v>
      </c>
      <c r="N184" s="4"/>
      <c r="O184" s="4">
        <f t="shared" si="124"/>
        <v>0</v>
      </c>
      <c r="P184" s="4"/>
    </row>
    <row r="185" spans="1:16" x14ac:dyDescent="0.25">
      <c r="A185" s="6"/>
      <c r="B185" s="4"/>
      <c r="C185" s="4"/>
      <c r="D185" s="4"/>
      <c r="E185" s="5" t="e">
        <f t="shared" si="125"/>
        <v>#DIV/0!</v>
      </c>
      <c r="F185" s="4"/>
      <c r="G185" s="4"/>
      <c r="H185" s="4">
        <f t="shared" si="123"/>
        <v>0</v>
      </c>
      <c r="I185" s="4"/>
      <c r="J185" s="4"/>
      <c r="K185" s="4"/>
      <c r="L185" s="4">
        <f t="shared" si="126"/>
        <v>0</v>
      </c>
      <c r="M185" s="4">
        <f t="shared" si="122"/>
        <v>0</v>
      </c>
      <c r="N185" s="4"/>
      <c r="O185" s="4">
        <f t="shared" si="124"/>
        <v>0</v>
      </c>
      <c r="P185" s="4"/>
    </row>
    <row r="186" spans="1:16" x14ac:dyDescent="0.25">
      <c r="A186" s="6"/>
      <c r="B186" s="4"/>
      <c r="C186" s="4"/>
      <c r="D186" s="4"/>
      <c r="E186" s="5" t="e">
        <f t="shared" si="125"/>
        <v>#DIV/0!</v>
      </c>
      <c r="F186" s="4"/>
      <c r="G186" s="4"/>
      <c r="H186" s="4">
        <f t="shared" si="123"/>
        <v>0</v>
      </c>
      <c r="I186" s="4"/>
      <c r="J186" s="4"/>
      <c r="K186" s="4"/>
      <c r="L186" s="4">
        <f t="shared" si="126"/>
        <v>0</v>
      </c>
      <c r="M186" s="4">
        <f t="shared" si="122"/>
        <v>0</v>
      </c>
      <c r="N186" s="4"/>
      <c r="O186" s="4">
        <f t="shared" si="124"/>
        <v>0</v>
      </c>
      <c r="P186" s="4"/>
    </row>
    <row r="187" spans="1:16" x14ac:dyDescent="0.25">
      <c r="A187" s="6"/>
      <c r="B187" s="4"/>
      <c r="C187" s="4"/>
      <c r="D187" s="4"/>
      <c r="E187" s="5" t="e">
        <f t="shared" si="125"/>
        <v>#DIV/0!</v>
      </c>
      <c r="F187" s="4"/>
      <c r="G187" s="4"/>
      <c r="H187" s="4">
        <f t="shared" si="123"/>
        <v>0</v>
      </c>
      <c r="I187" s="4"/>
      <c r="J187" s="4"/>
      <c r="K187" s="4"/>
      <c r="L187" s="4">
        <f t="shared" si="126"/>
        <v>0</v>
      </c>
      <c r="M187" s="4">
        <f t="shared" si="122"/>
        <v>0</v>
      </c>
      <c r="N187" s="4"/>
      <c r="O187" s="4">
        <f t="shared" si="124"/>
        <v>0</v>
      </c>
      <c r="P187" s="4"/>
    </row>
    <row r="188" spans="1:16" x14ac:dyDescent="0.25">
      <c r="A188" s="6"/>
      <c r="B188" s="4"/>
      <c r="C188" s="4"/>
      <c r="D188" s="4"/>
      <c r="E188" s="5" t="e">
        <f t="shared" si="125"/>
        <v>#DIV/0!</v>
      </c>
      <c r="F188" s="4"/>
      <c r="G188" s="4"/>
      <c r="H188" s="4">
        <f t="shared" si="123"/>
        <v>0</v>
      </c>
      <c r="I188" s="4"/>
      <c r="J188" s="4"/>
      <c r="K188" s="4"/>
      <c r="L188" s="4">
        <f t="shared" si="126"/>
        <v>0</v>
      </c>
      <c r="M188" s="4">
        <f t="shared" si="122"/>
        <v>0</v>
      </c>
      <c r="N188" s="4"/>
      <c r="O188" s="4">
        <f t="shared" si="124"/>
        <v>0</v>
      </c>
    </row>
    <row r="189" spans="1:16" x14ac:dyDescent="0.25">
      <c r="E189" s="2" t="e">
        <f t="shared" si="125"/>
        <v>#DIV/0!</v>
      </c>
      <c r="H189">
        <f t="shared" si="123"/>
        <v>0</v>
      </c>
      <c r="L189">
        <f t="shared" si="126"/>
        <v>0</v>
      </c>
      <c r="M189">
        <f t="shared" si="122"/>
        <v>0</v>
      </c>
      <c r="O189">
        <f t="shared" si="124"/>
        <v>0</v>
      </c>
    </row>
    <row r="190" spans="1:16" x14ac:dyDescent="0.25">
      <c r="E190" s="2" t="e">
        <f t="shared" si="125"/>
        <v>#DIV/0!</v>
      </c>
      <c r="H190">
        <f t="shared" si="123"/>
        <v>0</v>
      </c>
      <c r="L190">
        <f t="shared" si="126"/>
        <v>0</v>
      </c>
      <c r="M190">
        <f t="shared" si="122"/>
        <v>0</v>
      </c>
      <c r="O190">
        <f t="shared" si="124"/>
        <v>0</v>
      </c>
    </row>
    <row r="191" spans="1:16" x14ac:dyDescent="0.25">
      <c r="E191" s="2" t="e">
        <f t="shared" si="125"/>
        <v>#DIV/0!</v>
      </c>
      <c r="H191">
        <f t="shared" si="123"/>
        <v>0</v>
      </c>
      <c r="L191">
        <f t="shared" si="126"/>
        <v>0</v>
      </c>
      <c r="M191">
        <f t="shared" si="122"/>
        <v>0</v>
      </c>
      <c r="O191">
        <f t="shared" si="124"/>
        <v>0</v>
      </c>
    </row>
    <row r="192" spans="1:16" x14ac:dyDescent="0.25">
      <c r="E192" s="2" t="e">
        <f t="shared" si="125"/>
        <v>#DIV/0!</v>
      </c>
      <c r="H192">
        <f t="shared" si="123"/>
        <v>0</v>
      </c>
      <c r="L192">
        <f t="shared" si="126"/>
        <v>0</v>
      </c>
      <c r="M192">
        <f t="shared" si="122"/>
        <v>0</v>
      </c>
      <c r="O192">
        <f t="shared" si="124"/>
        <v>0</v>
      </c>
    </row>
    <row r="193" spans="5:15" x14ac:dyDescent="0.25">
      <c r="E193" s="2" t="e">
        <f t="shared" si="125"/>
        <v>#DIV/0!</v>
      </c>
      <c r="H193">
        <f t="shared" si="123"/>
        <v>0</v>
      </c>
      <c r="L193">
        <f t="shared" si="126"/>
        <v>0</v>
      </c>
      <c r="M193">
        <f t="shared" si="122"/>
        <v>0</v>
      </c>
      <c r="O193">
        <f t="shared" si="124"/>
        <v>0</v>
      </c>
    </row>
    <row r="194" spans="5:15" x14ac:dyDescent="0.25">
      <c r="E194" s="2" t="e">
        <f t="shared" si="125"/>
        <v>#DIV/0!</v>
      </c>
      <c r="H194">
        <f t="shared" si="123"/>
        <v>0</v>
      </c>
      <c r="L194">
        <f t="shared" si="126"/>
        <v>0</v>
      </c>
      <c r="M194">
        <f t="shared" si="122"/>
        <v>0</v>
      </c>
      <c r="O194">
        <f t="shared" si="124"/>
        <v>0</v>
      </c>
    </row>
    <row r="195" spans="5:15" x14ac:dyDescent="0.25">
      <c r="E195" s="2" t="e">
        <f t="shared" si="125"/>
        <v>#DIV/0!</v>
      </c>
      <c r="H195">
        <f t="shared" si="123"/>
        <v>0</v>
      </c>
      <c r="M195">
        <f t="shared" si="122"/>
        <v>0</v>
      </c>
      <c r="O195">
        <f t="shared" si="124"/>
        <v>0</v>
      </c>
    </row>
    <row r="196" spans="5:15" x14ac:dyDescent="0.25">
      <c r="E196" s="2" t="e">
        <f t="shared" si="125"/>
        <v>#DIV/0!</v>
      </c>
      <c r="H196">
        <f t="shared" si="123"/>
        <v>0</v>
      </c>
      <c r="M196">
        <f t="shared" si="122"/>
        <v>0</v>
      </c>
      <c r="O196">
        <f t="shared" si="124"/>
        <v>0</v>
      </c>
    </row>
    <row r="197" spans="5:15" x14ac:dyDescent="0.25">
      <c r="E197" s="2" t="e">
        <f t="shared" si="125"/>
        <v>#DIV/0!</v>
      </c>
      <c r="H197">
        <f t="shared" si="123"/>
        <v>0</v>
      </c>
      <c r="M197">
        <f t="shared" si="122"/>
        <v>0</v>
      </c>
      <c r="O197">
        <f t="shared" si="124"/>
        <v>0</v>
      </c>
    </row>
    <row r="198" spans="5:15" x14ac:dyDescent="0.25">
      <c r="E198" s="2" t="e">
        <f t="shared" si="125"/>
        <v>#DIV/0!</v>
      </c>
      <c r="H198">
        <f t="shared" si="123"/>
        <v>0</v>
      </c>
      <c r="M198">
        <f t="shared" si="122"/>
        <v>0</v>
      </c>
      <c r="O198">
        <f t="shared" si="124"/>
        <v>0</v>
      </c>
    </row>
    <row r="199" spans="5:15" x14ac:dyDescent="0.25">
      <c r="E199" s="2" t="e">
        <f t="shared" si="125"/>
        <v>#DIV/0!</v>
      </c>
      <c r="H199">
        <f t="shared" si="123"/>
        <v>0</v>
      </c>
      <c r="M199">
        <f t="shared" si="122"/>
        <v>0</v>
      </c>
      <c r="O199">
        <f t="shared" si="124"/>
        <v>0</v>
      </c>
    </row>
    <row r="200" spans="5:15" x14ac:dyDescent="0.25">
      <c r="E200" s="2" t="e">
        <f t="shared" si="125"/>
        <v>#DIV/0!</v>
      </c>
      <c r="H200">
        <f t="shared" si="123"/>
        <v>0</v>
      </c>
      <c r="M200">
        <f t="shared" si="122"/>
        <v>0</v>
      </c>
      <c r="O200">
        <f t="shared" si="124"/>
        <v>0</v>
      </c>
    </row>
    <row r="201" spans="5:15" x14ac:dyDescent="0.25">
      <c r="E201" s="2" t="e">
        <f t="shared" si="125"/>
        <v>#DIV/0!</v>
      </c>
      <c r="H201">
        <f t="shared" si="123"/>
        <v>0</v>
      </c>
      <c r="M201">
        <f t="shared" si="122"/>
        <v>0</v>
      </c>
      <c r="O201">
        <f t="shared" si="124"/>
        <v>0</v>
      </c>
    </row>
    <row r="202" spans="5:15" x14ac:dyDescent="0.25">
      <c r="E202" s="2" t="e">
        <f t="shared" si="125"/>
        <v>#DIV/0!</v>
      </c>
      <c r="H202">
        <f t="shared" si="123"/>
        <v>0</v>
      </c>
      <c r="M202">
        <f t="shared" si="122"/>
        <v>0</v>
      </c>
      <c r="O202">
        <f t="shared" si="124"/>
        <v>0</v>
      </c>
    </row>
    <row r="203" spans="5:15" x14ac:dyDescent="0.25">
      <c r="E203" s="2" t="e">
        <f t="shared" si="125"/>
        <v>#DIV/0!</v>
      </c>
      <c r="H203">
        <f t="shared" si="123"/>
        <v>0</v>
      </c>
      <c r="M203">
        <f t="shared" si="122"/>
        <v>0</v>
      </c>
      <c r="O203">
        <f t="shared" si="124"/>
        <v>0</v>
      </c>
    </row>
    <row r="204" spans="5:15" x14ac:dyDescent="0.25">
      <c r="E204" s="2" t="e">
        <f t="shared" si="125"/>
        <v>#DIV/0!</v>
      </c>
      <c r="H204">
        <f t="shared" si="123"/>
        <v>0</v>
      </c>
      <c r="M204">
        <f t="shared" si="122"/>
        <v>0</v>
      </c>
      <c r="O204">
        <f t="shared" si="124"/>
        <v>0</v>
      </c>
    </row>
    <row r="205" spans="5:15" x14ac:dyDescent="0.25">
      <c r="E205" s="2" t="e">
        <f t="shared" si="125"/>
        <v>#DIV/0!</v>
      </c>
      <c r="H205">
        <f t="shared" si="123"/>
        <v>0</v>
      </c>
      <c r="M205">
        <f t="shared" si="122"/>
        <v>0</v>
      </c>
      <c r="O205">
        <f t="shared" si="124"/>
        <v>0</v>
      </c>
    </row>
    <row r="206" spans="5:15" x14ac:dyDescent="0.25">
      <c r="E206" s="2" t="e">
        <f t="shared" si="125"/>
        <v>#DIV/0!</v>
      </c>
      <c r="H206">
        <f t="shared" si="123"/>
        <v>0</v>
      </c>
      <c r="M206">
        <f t="shared" si="122"/>
        <v>0</v>
      </c>
      <c r="O206">
        <f t="shared" si="124"/>
        <v>0</v>
      </c>
    </row>
    <row r="207" spans="5:15" x14ac:dyDescent="0.25">
      <c r="E207" s="2" t="e">
        <f t="shared" si="125"/>
        <v>#DIV/0!</v>
      </c>
      <c r="H207">
        <f t="shared" si="123"/>
        <v>0</v>
      </c>
      <c r="M207">
        <f t="shared" si="122"/>
        <v>0</v>
      </c>
      <c r="O207">
        <f t="shared" si="124"/>
        <v>0</v>
      </c>
    </row>
    <row r="208" spans="5:15" x14ac:dyDescent="0.25">
      <c r="E208" s="2" t="e">
        <f t="shared" si="125"/>
        <v>#DIV/0!</v>
      </c>
      <c r="H208">
        <f t="shared" si="123"/>
        <v>0</v>
      </c>
      <c r="M208">
        <f t="shared" si="122"/>
        <v>0</v>
      </c>
      <c r="O208">
        <f t="shared" si="124"/>
        <v>0</v>
      </c>
    </row>
    <row r="209" spans="5:15" x14ac:dyDescent="0.25">
      <c r="E209" s="2" t="e">
        <f t="shared" si="125"/>
        <v>#DIV/0!</v>
      </c>
      <c r="H209">
        <f t="shared" si="123"/>
        <v>0</v>
      </c>
      <c r="M209">
        <f t="shared" si="122"/>
        <v>0</v>
      </c>
      <c r="O209">
        <f t="shared" si="124"/>
        <v>0</v>
      </c>
    </row>
    <row r="210" spans="5:15" x14ac:dyDescent="0.25">
      <c r="E210" s="2" t="e">
        <f t="shared" si="125"/>
        <v>#DIV/0!</v>
      </c>
      <c r="H210">
        <f t="shared" si="123"/>
        <v>0</v>
      </c>
      <c r="M210">
        <f t="shared" si="122"/>
        <v>0</v>
      </c>
      <c r="O210">
        <f t="shared" si="124"/>
        <v>0</v>
      </c>
    </row>
    <row r="211" spans="5:15" x14ac:dyDescent="0.25">
      <c r="E211" s="2" t="e">
        <f t="shared" si="125"/>
        <v>#DIV/0!</v>
      </c>
      <c r="H211">
        <f t="shared" si="123"/>
        <v>0</v>
      </c>
      <c r="M211">
        <f t="shared" si="122"/>
        <v>0</v>
      </c>
      <c r="O211">
        <f t="shared" si="124"/>
        <v>0</v>
      </c>
    </row>
    <row r="212" spans="5:15" x14ac:dyDescent="0.25">
      <c r="E212" s="2" t="e">
        <f t="shared" si="125"/>
        <v>#DIV/0!</v>
      </c>
      <c r="H212">
        <f t="shared" si="123"/>
        <v>0</v>
      </c>
      <c r="M212">
        <f t="shared" si="122"/>
        <v>0</v>
      </c>
      <c r="O212">
        <f t="shared" si="124"/>
        <v>0</v>
      </c>
    </row>
    <row r="213" spans="5:15" x14ac:dyDescent="0.25">
      <c r="E213" s="2" t="e">
        <f t="shared" si="125"/>
        <v>#DIV/0!</v>
      </c>
      <c r="H213">
        <f t="shared" si="123"/>
        <v>0</v>
      </c>
      <c r="M213">
        <f t="shared" si="122"/>
        <v>0</v>
      </c>
      <c r="O213">
        <f t="shared" si="124"/>
        <v>0</v>
      </c>
    </row>
    <row r="214" spans="5:15" x14ac:dyDescent="0.25">
      <c r="E214" t="e">
        <f t="shared" si="125"/>
        <v>#DIV/0!</v>
      </c>
      <c r="H214">
        <f t="shared" si="123"/>
        <v>0</v>
      </c>
      <c r="M214">
        <f t="shared" si="122"/>
        <v>0</v>
      </c>
      <c r="O214">
        <f t="shared" si="124"/>
        <v>0</v>
      </c>
    </row>
    <row r="215" spans="5:15" x14ac:dyDescent="0.25">
      <c r="E215" t="e">
        <f t="shared" si="125"/>
        <v>#DIV/0!</v>
      </c>
      <c r="H215">
        <f t="shared" si="123"/>
        <v>0</v>
      </c>
      <c r="M215">
        <f t="shared" si="122"/>
        <v>0</v>
      </c>
      <c r="O215">
        <f t="shared" si="124"/>
        <v>0</v>
      </c>
    </row>
    <row r="216" spans="5:15" x14ac:dyDescent="0.25">
      <c r="E216" t="e">
        <f t="shared" si="125"/>
        <v>#DIV/0!</v>
      </c>
      <c r="H216">
        <f t="shared" si="123"/>
        <v>0</v>
      </c>
      <c r="M216">
        <f t="shared" si="122"/>
        <v>0</v>
      </c>
      <c r="O216">
        <f t="shared" si="124"/>
        <v>0</v>
      </c>
    </row>
    <row r="217" spans="5:15" x14ac:dyDescent="0.25">
      <c r="E217" t="e">
        <f t="shared" si="125"/>
        <v>#DIV/0!</v>
      </c>
      <c r="H217">
        <f t="shared" si="123"/>
        <v>0</v>
      </c>
      <c r="M217">
        <f t="shared" si="122"/>
        <v>0</v>
      </c>
      <c r="O217">
        <f t="shared" si="124"/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6"/>
  <sheetViews>
    <sheetView zoomScale="140" zoomScaleNormal="140" workbookViewId="0">
      <selection activeCell="H10" sqref="H10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43</v>
      </c>
      <c r="B3" s="3">
        <f>1*2</f>
        <v>2</v>
      </c>
      <c r="C3" s="3">
        <f>1*2</f>
        <v>2</v>
      </c>
      <c r="D3" s="3"/>
      <c r="E3" s="2">
        <f t="shared" ref="E3:E25" si="0">(B3)/(B3+C3+D3)</f>
        <v>0.5</v>
      </c>
      <c r="F3" s="3">
        <f>11+6+16+7</f>
        <v>40</v>
      </c>
      <c r="G3" s="3">
        <f>5+7+4+15</f>
        <v>31</v>
      </c>
      <c r="H3">
        <f t="shared" ref="H3:H19" si="1">F3-G3</f>
        <v>9</v>
      </c>
      <c r="J3">
        <f>40*1</f>
        <v>40</v>
      </c>
      <c r="L3">
        <f t="shared" ref="L3:L25" si="2">B3*10</f>
        <v>20</v>
      </c>
      <c r="M3">
        <f t="shared" ref="M3:M25" si="3">D3*5</f>
        <v>0</v>
      </c>
      <c r="N3">
        <f>10*1</f>
        <v>10</v>
      </c>
      <c r="O3">
        <f t="shared" ref="O3:O25" si="4">SUM(I3:N3)</f>
        <v>70</v>
      </c>
    </row>
    <row r="4" spans="1:27" x14ac:dyDescent="0.25">
      <c r="A4" s="3" t="s">
        <v>87</v>
      </c>
      <c r="B4" s="3">
        <f>1*5</f>
        <v>5</v>
      </c>
      <c r="C4" s="3">
        <f>1*2</f>
        <v>2</v>
      </c>
      <c r="D4" s="3"/>
      <c r="E4" s="2">
        <f t="shared" ref="E4:E5" si="5">(B4)/(B4+C4+D4)</f>
        <v>0.7142857142857143</v>
      </c>
      <c r="F4" s="3">
        <f>13+16+8+9+15+11+5</f>
        <v>77</v>
      </c>
      <c r="G4" s="3">
        <f>4+3+6+10+1+9+8</f>
        <v>41</v>
      </c>
      <c r="H4">
        <f t="shared" ref="H4:H13" si="6">F4-G4</f>
        <v>36</v>
      </c>
      <c r="J4">
        <f>40*1</f>
        <v>40</v>
      </c>
      <c r="L4">
        <f t="shared" ref="L4:L5" si="7">B4*10</f>
        <v>50</v>
      </c>
      <c r="M4">
        <f t="shared" ref="M4:M5" si="8">D4*5</f>
        <v>0</v>
      </c>
      <c r="N4">
        <f>10*2</f>
        <v>20</v>
      </c>
      <c r="O4">
        <f t="shared" ref="O4" si="9">SUM(I4:N4)</f>
        <v>110</v>
      </c>
    </row>
    <row r="5" spans="1:27" x14ac:dyDescent="0.25">
      <c r="A5" s="3" t="s">
        <v>106</v>
      </c>
      <c r="B5" s="3">
        <f>1*1</f>
        <v>1</v>
      </c>
      <c r="C5" s="3">
        <f>1*2</f>
        <v>2</v>
      </c>
      <c r="D5" s="3"/>
      <c r="E5" s="2">
        <f t="shared" si="5"/>
        <v>0.33333333333333331</v>
      </c>
      <c r="F5" s="3">
        <f>15+4+8</f>
        <v>27</v>
      </c>
      <c r="G5" s="3">
        <f>0+8+9</f>
        <v>17</v>
      </c>
      <c r="H5">
        <f>F5-G5</f>
        <v>10</v>
      </c>
      <c r="K5">
        <f>20*1</f>
        <v>20</v>
      </c>
      <c r="L5">
        <f t="shared" si="7"/>
        <v>10</v>
      </c>
      <c r="M5">
        <f t="shared" si="8"/>
        <v>0</v>
      </c>
      <c r="N5">
        <f t="shared" ref="N5:N26" si="10">10*1</f>
        <v>10</v>
      </c>
      <c r="O5">
        <f t="shared" ref="O5" si="11">SUM(I5:N5)</f>
        <v>40</v>
      </c>
    </row>
    <row r="6" spans="1:27" x14ac:dyDescent="0.25">
      <c r="A6" s="3" t="s">
        <v>142</v>
      </c>
      <c r="B6" s="3">
        <f>1*2</f>
        <v>2</v>
      </c>
      <c r="C6" s="3">
        <f>1*1</f>
        <v>1</v>
      </c>
      <c r="D6" s="3"/>
      <c r="E6" s="2">
        <f t="shared" ref="E6" si="12">(B6)/(B6+C6+D6)</f>
        <v>0.66666666666666663</v>
      </c>
      <c r="F6" s="3">
        <f>19+9+10</f>
        <v>38</v>
      </c>
      <c r="G6" s="3">
        <f>8+4+11</f>
        <v>23</v>
      </c>
      <c r="H6">
        <f>F6-G6</f>
        <v>15</v>
      </c>
      <c r="K6">
        <f>20*1</f>
        <v>20</v>
      </c>
      <c r="L6">
        <f t="shared" ref="L6" si="13">B6*10</f>
        <v>20</v>
      </c>
      <c r="M6">
        <f t="shared" ref="M6" si="14">D6*5</f>
        <v>0</v>
      </c>
      <c r="N6">
        <f t="shared" si="10"/>
        <v>10</v>
      </c>
      <c r="O6">
        <f t="shared" ref="O6" si="15">SUM(I6:N6)</f>
        <v>50</v>
      </c>
    </row>
    <row r="7" spans="1:27" x14ac:dyDescent="0.25">
      <c r="A7" s="3" t="s">
        <v>81</v>
      </c>
      <c r="B7" s="3">
        <f>1*6</f>
        <v>6</v>
      </c>
      <c r="C7" s="3">
        <f>1*2</f>
        <v>2</v>
      </c>
      <c r="D7" s="3"/>
      <c r="E7" s="2">
        <f t="shared" si="0"/>
        <v>0.75</v>
      </c>
      <c r="F7" s="3">
        <f>8+1+16+10+17+9+7+7</f>
        <v>75</v>
      </c>
      <c r="G7" s="3">
        <f>3+18+4+0+2+1+6+8</f>
        <v>42</v>
      </c>
      <c r="H7">
        <f t="shared" si="6"/>
        <v>33</v>
      </c>
      <c r="I7">
        <f>60*1</f>
        <v>60</v>
      </c>
      <c r="J7">
        <f>40*1</f>
        <v>40</v>
      </c>
      <c r="L7">
        <f t="shared" si="2"/>
        <v>60</v>
      </c>
      <c r="M7">
        <f t="shared" si="3"/>
        <v>0</v>
      </c>
      <c r="N7">
        <f>10*2</f>
        <v>20</v>
      </c>
      <c r="O7">
        <f t="shared" si="4"/>
        <v>180</v>
      </c>
    </row>
    <row r="8" spans="1:27" x14ac:dyDescent="0.25">
      <c r="A8" s="3" t="s">
        <v>132</v>
      </c>
      <c r="B8" s="3"/>
      <c r="C8" s="3">
        <f>1*3</f>
        <v>3</v>
      </c>
      <c r="D8" s="3"/>
      <c r="E8" s="2">
        <f t="shared" si="0"/>
        <v>0</v>
      </c>
      <c r="F8" s="3">
        <f>5+4+1</f>
        <v>10</v>
      </c>
      <c r="G8" s="3">
        <f>7+14+17</f>
        <v>38</v>
      </c>
      <c r="H8">
        <f>F8-G8</f>
        <v>-28</v>
      </c>
      <c r="K8">
        <f>20*1</f>
        <v>20</v>
      </c>
      <c r="L8">
        <f t="shared" si="2"/>
        <v>0</v>
      </c>
      <c r="M8">
        <f t="shared" si="3"/>
        <v>0</v>
      </c>
      <c r="N8">
        <f t="shared" si="10"/>
        <v>10</v>
      </c>
      <c r="O8">
        <f t="shared" si="4"/>
        <v>30</v>
      </c>
    </row>
    <row r="9" spans="1:27" x14ac:dyDescent="0.25">
      <c r="A9" s="3" t="s">
        <v>36</v>
      </c>
      <c r="B9" s="3">
        <f>1*2</f>
        <v>2</v>
      </c>
      <c r="C9" s="3">
        <f>1*2</f>
        <v>2</v>
      </c>
      <c r="D9" s="3"/>
      <c r="E9" s="2">
        <f t="shared" si="0"/>
        <v>0.5</v>
      </c>
      <c r="F9" s="3">
        <f>4+14+18+0</f>
        <v>36</v>
      </c>
      <c r="G9" s="3">
        <f>14+9+3+11</f>
        <v>37</v>
      </c>
      <c r="H9">
        <f>F9-G9</f>
        <v>-1</v>
      </c>
      <c r="J9">
        <f>40*1</f>
        <v>40</v>
      </c>
      <c r="L9">
        <f t="shared" si="2"/>
        <v>20</v>
      </c>
      <c r="M9">
        <f t="shared" si="3"/>
        <v>0</v>
      </c>
      <c r="N9">
        <f t="shared" si="10"/>
        <v>10</v>
      </c>
      <c r="O9">
        <f t="shared" si="4"/>
        <v>70</v>
      </c>
    </row>
    <row r="10" spans="1:27" x14ac:dyDescent="0.25">
      <c r="A10" s="3" t="s">
        <v>105</v>
      </c>
      <c r="B10" s="3">
        <f>1*8</f>
        <v>8</v>
      </c>
      <c r="C10" s="3">
        <f>1*2</f>
        <v>2</v>
      </c>
      <c r="D10" s="3">
        <f>1*1</f>
        <v>1</v>
      </c>
      <c r="E10" s="2">
        <f t="shared" ref="E10" si="16">(B10)/(B10+C10+D10)</f>
        <v>0.72727272727272729</v>
      </c>
      <c r="F10" s="3">
        <f>11+3+8+8+13+15+2+6+10+11+8</f>
        <v>95</v>
      </c>
      <c r="G10" s="3">
        <f>7+6+5+7+13+0+4+3+8+10+7</f>
        <v>70</v>
      </c>
      <c r="H10">
        <f t="shared" si="6"/>
        <v>25</v>
      </c>
      <c r="I10">
        <f>60*1</f>
        <v>60</v>
      </c>
      <c r="K10">
        <f>20*1</f>
        <v>20</v>
      </c>
      <c r="L10">
        <f t="shared" ref="L10" si="17">B10*10</f>
        <v>80</v>
      </c>
      <c r="M10">
        <f t="shared" ref="M10" si="18">D10*5</f>
        <v>5</v>
      </c>
      <c r="N10">
        <f>10*3</f>
        <v>30</v>
      </c>
      <c r="O10">
        <f t="shared" ref="O10" si="19">SUM(I10:N10)</f>
        <v>195</v>
      </c>
    </row>
    <row r="11" spans="1:27" x14ac:dyDescent="0.25">
      <c r="A11" s="3" t="s">
        <v>86</v>
      </c>
      <c r="B11" s="3">
        <f>1*3</f>
        <v>3</v>
      </c>
      <c r="C11" s="3">
        <f>1*7</f>
        <v>7</v>
      </c>
      <c r="D11" s="3"/>
      <c r="E11" s="2">
        <f t="shared" si="0"/>
        <v>0.3</v>
      </c>
      <c r="F11" s="3">
        <f>4+10+0+1+8+5+7+7+17+2</f>
        <v>61</v>
      </c>
      <c r="G11" s="3">
        <f>8+9+15+15+9+16+5+12+1+17</f>
        <v>107</v>
      </c>
      <c r="H11">
        <f t="shared" si="6"/>
        <v>-46</v>
      </c>
      <c r="J11">
        <f>40*1</f>
        <v>40</v>
      </c>
      <c r="L11">
        <f t="shared" si="2"/>
        <v>30</v>
      </c>
      <c r="M11">
        <f t="shared" si="3"/>
        <v>0</v>
      </c>
      <c r="N11">
        <f>10*3</f>
        <v>30</v>
      </c>
      <c r="O11">
        <f t="shared" si="4"/>
        <v>100</v>
      </c>
    </row>
    <row r="12" spans="1:27" x14ac:dyDescent="0.25">
      <c r="A12" s="3" t="s">
        <v>85</v>
      </c>
      <c r="B12" s="3">
        <f>1*3</f>
        <v>3</v>
      </c>
      <c r="C12" s="3">
        <f>1*4</f>
        <v>4</v>
      </c>
      <c r="D12" s="3"/>
      <c r="E12" s="2">
        <f t="shared" ref="E12" si="20">(B12)/(B12+C12+D12)</f>
        <v>0.42857142857142855</v>
      </c>
      <c r="F12" s="3">
        <f>13+7+4+3+9+6+0</f>
        <v>42</v>
      </c>
      <c r="G12" s="3">
        <f>9+6+16+8+10+5+10</f>
        <v>64</v>
      </c>
      <c r="H12">
        <f t="shared" si="6"/>
        <v>-22</v>
      </c>
      <c r="J12">
        <f>40*1</f>
        <v>40</v>
      </c>
      <c r="K12">
        <f>20*1</f>
        <v>20</v>
      </c>
      <c r="L12">
        <f t="shared" ref="L12" si="21">B12*10</f>
        <v>30</v>
      </c>
      <c r="M12">
        <f t="shared" ref="M12" si="22">D12*5</f>
        <v>0</v>
      </c>
      <c r="N12">
        <f>10*2</f>
        <v>20</v>
      </c>
      <c r="O12">
        <f t="shared" ref="O12" si="23">SUM(I12:N12)</f>
        <v>110</v>
      </c>
    </row>
    <row r="13" spans="1:27" x14ac:dyDescent="0.25">
      <c r="A13" s="3" t="s">
        <v>44</v>
      </c>
      <c r="B13" s="3">
        <f>1*6</f>
        <v>6</v>
      </c>
      <c r="C13" s="3">
        <f>1*4</f>
        <v>4</v>
      </c>
      <c r="D13" s="3">
        <f>1*1</f>
        <v>1</v>
      </c>
      <c r="E13" s="2">
        <f t="shared" si="0"/>
        <v>0.54545454545454541</v>
      </c>
      <c r="F13" s="3">
        <f>12+9+0+6+7+11+7+13+11+16+9</f>
        <v>101</v>
      </c>
      <c r="G13" s="3">
        <f>9+11+14+9+6+6+8+13+2+3+1</f>
        <v>82</v>
      </c>
      <c r="H13">
        <f t="shared" si="6"/>
        <v>19</v>
      </c>
      <c r="I13">
        <f>60*1</f>
        <v>60</v>
      </c>
      <c r="J13">
        <f>40*1</f>
        <v>40</v>
      </c>
      <c r="K13">
        <f>20*1</f>
        <v>20</v>
      </c>
      <c r="L13">
        <f t="shared" si="2"/>
        <v>60</v>
      </c>
      <c r="M13">
        <f t="shared" si="3"/>
        <v>5</v>
      </c>
      <c r="N13">
        <f>10*3</f>
        <v>30</v>
      </c>
      <c r="O13">
        <f t="shared" si="4"/>
        <v>215</v>
      </c>
    </row>
    <row r="14" spans="1:27" x14ac:dyDescent="0.25">
      <c r="A14" s="3" t="s">
        <v>45</v>
      </c>
      <c r="B14" s="3">
        <f>1*12</f>
        <v>12</v>
      </c>
      <c r="C14" s="3">
        <f>1*5</f>
        <v>5</v>
      </c>
      <c r="D14" s="3"/>
      <c r="E14" s="2">
        <f t="shared" ref="E14:E15" si="24">(B14)/(B14+C14+D14)</f>
        <v>0.70588235294117652</v>
      </c>
      <c r="F14" s="3">
        <f>13+13+15+14+9+16+6+14+10+9+14+14+12+17+3+10+6</f>
        <v>195</v>
      </c>
      <c r="G14" s="3">
        <f>3+8+7+6+11+5+13+4+9+8+1+4+7+2+6+15+7</f>
        <v>116</v>
      </c>
      <c r="H14">
        <f t="shared" ref="H14" si="25">F14-G14</f>
        <v>79</v>
      </c>
      <c r="I14">
        <f>60*3</f>
        <v>180</v>
      </c>
      <c r="J14">
        <f>40*1</f>
        <v>40</v>
      </c>
      <c r="L14">
        <f t="shared" ref="L14:L15" si="26">B14*10</f>
        <v>120</v>
      </c>
      <c r="M14">
        <f t="shared" ref="M14:M15" si="27">D14*5</f>
        <v>0</v>
      </c>
      <c r="N14">
        <f>10*5</f>
        <v>50</v>
      </c>
      <c r="O14">
        <f t="shared" ref="O14" si="28">SUM(I14:N14)</f>
        <v>390</v>
      </c>
    </row>
    <row r="15" spans="1:27" x14ac:dyDescent="0.25">
      <c r="A15" s="3" t="s">
        <v>109</v>
      </c>
      <c r="B15" s="3">
        <f>1*3</f>
        <v>3</v>
      </c>
      <c r="C15" s="3">
        <f>1*4</f>
        <v>4</v>
      </c>
      <c r="D15" s="3"/>
      <c r="E15" s="2">
        <f t="shared" si="24"/>
        <v>0.42857142857142855</v>
      </c>
      <c r="F15" s="3">
        <f>7+2+9+15+8+10+3</f>
        <v>54</v>
      </c>
      <c r="G15" s="3">
        <f>3+8+13+10+10+9+5</f>
        <v>58</v>
      </c>
      <c r="H15">
        <f>F15-G15</f>
        <v>-4</v>
      </c>
      <c r="J15">
        <f>40*1</f>
        <v>40</v>
      </c>
      <c r="L15">
        <f t="shared" si="26"/>
        <v>30</v>
      </c>
      <c r="M15">
        <f t="shared" si="27"/>
        <v>0</v>
      </c>
      <c r="N15">
        <f>10*2</f>
        <v>20</v>
      </c>
      <c r="O15">
        <f t="shared" ref="O15" si="29">SUM(I15:N15)</f>
        <v>90</v>
      </c>
    </row>
    <row r="16" spans="1:27" x14ac:dyDescent="0.25">
      <c r="A16" s="3" t="s">
        <v>46</v>
      </c>
      <c r="B16" s="3">
        <f>1*4</f>
        <v>4</v>
      </c>
      <c r="C16" s="3">
        <f>1*3</f>
        <v>3</v>
      </c>
      <c r="D16" s="3"/>
      <c r="E16" s="2">
        <f t="shared" si="0"/>
        <v>0.5714285714285714</v>
      </c>
      <c r="F16" s="3">
        <f>9+8+13+11+18+12+6</f>
        <v>77</v>
      </c>
      <c r="G16" s="3">
        <f>12+13+12+10+4+8+8</f>
        <v>67</v>
      </c>
      <c r="H16">
        <f t="shared" si="1"/>
        <v>10</v>
      </c>
      <c r="I16">
        <f>60*1</f>
        <v>60</v>
      </c>
      <c r="K16">
        <f>20*1</f>
        <v>20</v>
      </c>
      <c r="L16">
        <f t="shared" si="2"/>
        <v>40</v>
      </c>
      <c r="M16">
        <f t="shared" si="3"/>
        <v>0</v>
      </c>
      <c r="N16">
        <f>10*2</f>
        <v>20</v>
      </c>
      <c r="O16">
        <f t="shared" si="4"/>
        <v>140</v>
      </c>
    </row>
    <row r="17" spans="1:15" x14ac:dyDescent="0.25">
      <c r="A17" s="3" t="s">
        <v>104</v>
      </c>
      <c r="B17" s="3">
        <f>1*3</f>
        <v>3</v>
      </c>
      <c r="C17" s="3">
        <f>1*3</f>
        <v>3</v>
      </c>
      <c r="D17" s="3"/>
      <c r="E17" s="2">
        <f t="shared" ref="E17:E18" si="30">(B17)/(B17+C17+D17)</f>
        <v>0.5</v>
      </c>
      <c r="F17" s="3">
        <f>9+6+6+8+2+3</f>
        <v>34</v>
      </c>
      <c r="G17" s="3">
        <f>6+3+11+7+11+16</f>
        <v>54</v>
      </c>
      <c r="H17">
        <f>F17-G17</f>
        <v>-20</v>
      </c>
      <c r="K17">
        <f>20*1</f>
        <v>20</v>
      </c>
      <c r="L17">
        <f t="shared" ref="L17:L18" si="31">B17*10</f>
        <v>30</v>
      </c>
      <c r="M17">
        <f t="shared" ref="M17:M18" si="32">D17*5</f>
        <v>0</v>
      </c>
      <c r="N17">
        <f>10*2</f>
        <v>20</v>
      </c>
      <c r="O17">
        <f t="shared" ref="O17:O18" si="33">SUM(I17:N17)</f>
        <v>70</v>
      </c>
    </row>
    <row r="18" spans="1:15" x14ac:dyDescent="0.25">
      <c r="A18" s="3" t="s">
        <v>124</v>
      </c>
      <c r="B18" s="3"/>
      <c r="C18" s="3">
        <f>1*3</f>
        <v>3</v>
      </c>
      <c r="D18" s="3"/>
      <c r="E18" s="2">
        <f t="shared" si="30"/>
        <v>0</v>
      </c>
      <c r="F18" s="3">
        <f>0+3+0</f>
        <v>3</v>
      </c>
      <c r="G18" s="3">
        <f>15+4+11</f>
        <v>30</v>
      </c>
      <c r="H18">
        <f>F18-G18</f>
        <v>-27</v>
      </c>
      <c r="L18">
        <f t="shared" si="31"/>
        <v>0</v>
      </c>
      <c r="M18">
        <f t="shared" si="32"/>
        <v>0</v>
      </c>
      <c r="N18">
        <f t="shared" si="10"/>
        <v>10</v>
      </c>
      <c r="O18">
        <f t="shared" si="33"/>
        <v>10</v>
      </c>
    </row>
    <row r="19" spans="1:15" x14ac:dyDescent="0.25">
      <c r="A19" s="3" t="s">
        <v>40</v>
      </c>
      <c r="B19" s="3">
        <f>1*3</f>
        <v>3</v>
      </c>
      <c r="C19" s="3">
        <f>1*5</f>
        <v>5</v>
      </c>
      <c r="D19" s="3"/>
      <c r="E19" s="2">
        <f t="shared" si="0"/>
        <v>0.375</v>
      </c>
      <c r="F19" s="3">
        <f>3+9+14+10+7+6+20+13</f>
        <v>82</v>
      </c>
      <c r="G19" s="3">
        <f>13+13+0+11+11+7+1+6</f>
        <v>62</v>
      </c>
      <c r="H19">
        <f t="shared" si="1"/>
        <v>20</v>
      </c>
      <c r="I19">
        <f>60*1</f>
        <v>60</v>
      </c>
      <c r="J19">
        <f>40*1</f>
        <v>40</v>
      </c>
      <c r="L19">
        <f t="shared" si="2"/>
        <v>30</v>
      </c>
      <c r="M19">
        <f t="shared" si="3"/>
        <v>0</v>
      </c>
      <c r="N19">
        <f>10*2</f>
        <v>20</v>
      </c>
      <c r="O19">
        <f t="shared" si="4"/>
        <v>150</v>
      </c>
    </row>
    <row r="20" spans="1:15" x14ac:dyDescent="0.25">
      <c r="A20" s="3" t="s">
        <v>83</v>
      </c>
      <c r="B20" s="3">
        <f>1*1</f>
        <v>1</v>
      </c>
      <c r="C20" s="3">
        <f>1*8</f>
        <v>8</v>
      </c>
      <c r="D20" s="3"/>
      <c r="E20" s="2">
        <f t="shared" si="0"/>
        <v>0.1111111111111111</v>
      </c>
      <c r="F20" s="3">
        <f>4+8+5+3+2+3+4+12+0</f>
        <v>41</v>
      </c>
      <c r="G20" s="3">
        <f>13+12+6+7+12+18+9+7+18</f>
        <v>102</v>
      </c>
      <c r="H20">
        <f t="shared" ref="H20:H26" si="34">F20-G20</f>
        <v>-61</v>
      </c>
      <c r="K20">
        <f>20*3</f>
        <v>60</v>
      </c>
      <c r="L20">
        <f t="shared" si="2"/>
        <v>10</v>
      </c>
      <c r="M20">
        <f t="shared" si="3"/>
        <v>0</v>
      </c>
      <c r="N20">
        <f>10*3</f>
        <v>30</v>
      </c>
      <c r="O20">
        <f t="shared" si="4"/>
        <v>100</v>
      </c>
    </row>
    <row r="21" spans="1:15" x14ac:dyDescent="0.25">
      <c r="A21" s="3" t="s">
        <v>108</v>
      </c>
      <c r="B21" s="3">
        <f>1*3</f>
        <v>3</v>
      </c>
      <c r="C21" s="3">
        <f>1*1</f>
        <v>1</v>
      </c>
      <c r="D21" s="3"/>
      <c r="E21" s="2">
        <f t="shared" si="0"/>
        <v>0.75</v>
      </c>
      <c r="F21" s="3">
        <f>8+9+6+11</f>
        <v>34</v>
      </c>
      <c r="G21" s="3">
        <f>4+10+2+0</f>
        <v>16</v>
      </c>
      <c r="H21">
        <f t="shared" si="34"/>
        <v>18</v>
      </c>
      <c r="I21">
        <f>60*1</f>
        <v>60</v>
      </c>
      <c r="L21">
        <f t="shared" si="2"/>
        <v>30</v>
      </c>
      <c r="M21">
        <f t="shared" si="3"/>
        <v>0</v>
      </c>
      <c r="N21">
        <f t="shared" si="10"/>
        <v>10</v>
      </c>
      <c r="O21">
        <f t="shared" si="4"/>
        <v>100</v>
      </c>
    </row>
    <row r="22" spans="1:15" x14ac:dyDescent="0.25">
      <c r="A22" s="3" t="s">
        <v>143</v>
      </c>
      <c r="B22" s="3">
        <f>1*3</f>
        <v>3</v>
      </c>
      <c r="C22" s="3">
        <f>1*2</f>
        <v>2</v>
      </c>
      <c r="D22" s="3"/>
      <c r="E22" s="2">
        <f t="shared" si="0"/>
        <v>0.6</v>
      </c>
      <c r="F22" s="3">
        <f>8+7+23+18+5</f>
        <v>61</v>
      </c>
      <c r="G22" s="3">
        <f>19+12+9+0+3</f>
        <v>43</v>
      </c>
      <c r="H22">
        <f>F22-G22</f>
        <v>18</v>
      </c>
      <c r="I22">
        <f>60*1</f>
        <v>60</v>
      </c>
      <c r="L22">
        <f t="shared" si="2"/>
        <v>30</v>
      </c>
      <c r="M22">
        <f t="shared" si="3"/>
        <v>0</v>
      </c>
      <c r="N22">
        <f t="shared" si="10"/>
        <v>10</v>
      </c>
      <c r="O22">
        <f t="shared" si="4"/>
        <v>100</v>
      </c>
    </row>
    <row r="23" spans="1:15" x14ac:dyDescent="0.25">
      <c r="A23" s="3" t="s">
        <v>82</v>
      </c>
      <c r="B23" s="3">
        <f>1*1</f>
        <v>1</v>
      </c>
      <c r="C23" s="3">
        <f>1*8</f>
        <v>8</v>
      </c>
      <c r="D23" s="3"/>
      <c r="E23" s="2">
        <f t="shared" ref="E23:E24" si="35">(B23)/(B23+C23+D23)</f>
        <v>0.1111111111111111</v>
      </c>
      <c r="F23" s="3">
        <f>4+3+4+6+9+1+7+2+9</f>
        <v>45</v>
      </c>
      <c r="G23" s="3">
        <f>18+16+16+14+8+20+8+17+23</f>
        <v>140</v>
      </c>
      <c r="H23">
        <f t="shared" si="34"/>
        <v>-95</v>
      </c>
      <c r="K23">
        <f>20*1</f>
        <v>20</v>
      </c>
      <c r="L23">
        <f t="shared" ref="L23:L24" si="36">B23*10</f>
        <v>10</v>
      </c>
      <c r="M23">
        <f t="shared" ref="M23:M24" si="37">D23*5</f>
        <v>0</v>
      </c>
      <c r="N23">
        <f>10*3</f>
        <v>30</v>
      </c>
      <c r="O23">
        <f t="shared" ref="O23" si="38">SUM(I23:N23)</f>
        <v>60</v>
      </c>
    </row>
    <row r="24" spans="1:15" x14ac:dyDescent="0.25">
      <c r="A24" s="3" t="s">
        <v>107</v>
      </c>
      <c r="B24" s="3">
        <f>1*4</f>
        <v>4</v>
      </c>
      <c r="C24" s="3">
        <f>1*7</f>
        <v>7</v>
      </c>
      <c r="D24" s="3"/>
      <c r="E24" s="2">
        <f t="shared" si="35"/>
        <v>0.36363636363636365</v>
      </c>
      <c r="F24" s="3">
        <f>0+9+2+7+4+11+4+1+8+1+9</f>
        <v>56</v>
      </c>
      <c r="G24" s="3">
        <f>15+14+6+8+3+0+2+9+7+9+10</f>
        <v>83</v>
      </c>
      <c r="H24">
        <f t="shared" si="34"/>
        <v>-27</v>
      </c>
      <c r="J24">
        <f>40*1</f>
        <v>40</v>
      </c>
      <c r="L24">
        <f t="shared" si="36"/>
        <v>40</v>
      </c>
      <c r="M24">
        <f t="shared" si="37"/>
        <v>0</v>
      </c>
      <c r="N24">
        <f>10*3</f>
        <v>30</v>
      </c>
      <c r="O24">
        <f t="shared" ref="O24" si="39">SUM(I24:N24)</f>
        <v>110</v>
      </c>
    </row>
    <row r="25" spans="1:15" x14ac:dyDescent="0.25">
      <c r="A25" s="3" t="s">
        <v>47</v>
      </c>
      <c r="B25" s="3">
        <f>1*4</f>
        <v>4</v>
      </c>
      <c r="C25" s="3">
        <f>1*3</f>
        <v>3</v>
      </c>
      <c r="D25" s="3"/>
      <c r="E25" s="2">
        <f t="shared" si="0"/>
        <v>0.5714285714285714</v>
      </c>
      <c r="F25" s="3">
        <f>5+11+12+12+8+13+1</f>
        <v>62</v>
      </c>
      <c r="G25" s="3">
        <f>11+9+13+2+2+9+14</f>
        <v>60</v>
      </c>
      <c r="H25">
        <f t="shared" si="34"/>
        <v>2</v>
      </c>
      <c r="J25">
        <f>40*1</f>
        <v>40</v>
      </c>
      <c r="L25">
        <f t="shared" si="2"/>
        <v>40</v>
      </c>
      <c r="M25">
        <f t="shared" si="3"/>
        <v>0</v>
      </c>
      <c r="N25">
        <f>10*2</f>
        <v>20</v>
      </c>
      <c r="O25">
        <f t="shared" si="4"/>
        <v>100</v>
      </c>
    </row>
    <row r="26" spans="1:15" x14ac:dyDescent="0.25">
      <c r="A26" s="3" t="s">
        <v>84</v>
      </c>
      <c r="B26" s="3">
        <f>1*4</f>
        <v>4</v>
      </c>
      <c r="C26" s="3"/>
      <c r="D26" s="3"/>
      <c r="E26" s="2">
        <f t="shared" ref="E26" si="40">(B26)/(B26+C26+D26)</f>
        <v>1</v>
      </c>
      <c r="F26" s="3">
        <f>8+18+15+10</f>
        <v>51</v>
      </c>
      <c r="G26" s="3">
        <f>4+1+0+9</f>
        <v>14</v>
      </c>
      <c r="H26">
        <f t="shared" si="34"/>
        <v>37</v>
      </c>
      <c r="I26">
        <f>60*1</f>
        <v>60</v>
      </c>
      <c r="L26">
        <f t="shared" ref="L26" si="41">B26*10</f>
        <v>40</v>
      </c>
      <c r="M26">
        <f t="shared" ref="M26" si="42">D26*5</f>
        <v>0</v>
      </c>
      <c r="N26">
        <f t="shared" si="10"/>
        <v>10</v>
      </c>
      <c r="O26">
        <f t="shared" ref="O26" si="43">SUM(I26:N26)</f>
        <v>110</v>
      </c>
    </row>
    <row r="27" spans="1:15" x14ac:dyDescent="0.25">
      <c r="B27" s="3"/>
      <c r="C27" s="3"/>
      <c r="D27" s="3"/>
      <c r="E27" s="2" t="e">
        <f t="shared" ref="E27" si="44">(B27)/(B27+C27+D27)</f>
        <v>#DIV/0!</v>
      </c>
      <c r="F27" s="3"/>
      <c r="G27" s="3"/>
      <c r="H27">
        <f t="shared" ref="H27" si="45">F27-G27</f>
        <v>0</v>
      </c>
      <c r="L27">
        <f t="shared" ref="L27" si="46">B27*10</f>
        <v>0</v>
      </c>
      <c r="M27">
        <f t="shared" ref="M27" si="47">D27*5</f>
        <v>0</v>
      </c>
      <c r="O27">
        <f t="shared" ref="O27" si="48">SUM(I27:N27)</f>
        <v>0</v>
      </c>
    </row>
    <row r="28" spans="1:15" x14ac:dyDescent="0.25">
      <c r="B28" s="3"/>
      <c r="C28" s="3"/>
      <c r="D28" s="3"/>
      <c r="E28" s="2" t="e">
        <f t="shared" ref="E28:E29" si="49">(B28)/(B28+C28+D28)</f>
        <v>#DIV/0!</v>
      </c>
      <c r="F28" s="3"/>
      <c r="G28" s="3"/>
      <c r="H28">
        <f t="shared" ref="H28" si="50">F28-G28</f>
        <v>0</v>
      </c>
      <c r="L28">
        <f t="shared" ref="L28:L29" si="51">B28*10</f>
        <v>0</v>
      </c>
      <c r="M28">
        <f t="shared" ref="M28:M29" si="52">D28*5</f>
        <v>0</v>
      </c>
      <c r="O28">
        <f t="shared" ref="O28" si="53">SUM(I28:N28)</f>
        <v>0</v>
      </c>
    </row>
    <row r="29" spans="1:15" x14ac:dyDescent="0.25">
      <c r="B29" s="3"/>
      <c r="C29" s="3"/>
      <c r="D29" s="3"/>
      <c r="E29" s="2" t="e">
        <f t="shared" si="49"/>
        <v>#DIV/0!</v>
      </c>
      <c r="F29" s="3"/>
      <c r="G29" s="3"/>
      <c r="H29">
        <f>F29-G29</f>
        <v>0</v>
      </c>
      <c r="L29">
        <f t="shared" si="51"/>
        <v>0</v>
      </c>
      <c r="M29">
        <f t="shared" si="52"/>
        <v>0</v>
      </c>
      <c r="O29">
        <f t="shared" ref="O29" si="54">SUM(I29:N29)</f>
        <v>0</v>
      </c>
    </row>
    <row r="30" spans="1:15" x14ac:dyDescent="0.25">
      <c r="B30" s="3"/>
      <c r="C30" s="3"/>
      <c r="D30" s="3"/>
      <c r="E30" s="2" t="e">
        <f t="shared" ref="E30:E43" si="55">(B30)/(B30+C30+D30)</f>
        <v>#DIV/0!</v>
      </c>
      <c r="F30" s="3"/>
      <c r="G30" s="3"/>
      <c r="H30">
        <f t="shared" ref="H30:H43" si="56">F30-G30</f>
        <v>0</v>
      </c>
      <c r="L30">
        <f t="shared" ref="L30:L43" si="57">B30*10</f>
        <v>0</v>
      </c>
      <c r="M30">
        <f t="shared" ref="M30:M43" si="58">D30*5</f>
        <v>0</v>
      </c>
      <c r="O30">
        <f t="shared" ref="O30:O34" si="59">SUM(I30:N30)</f>
        <v>0</v>
      </c>
    </row>
    <row r="31" spans="1:15" x14ac:dyDescent="0.25">
      <c r="B31" s="3"/>
      <c r="C31" s="3"/>
      <c r="D31" s="3"/>
      <c r="E31" s="2" t="e">
        <f t="shared" ref="E31" si="60">(B31)/(B31+C31+D31)</f>
        <v>#DIV/0!</v>
      </c>
      <c r="F31" s="3"/>
      <c r="G31" s="3"/>
      <c r="H31">
        <f t="shared" ref="H31" si="61">F31-G31</f>
        <v>0</v>
      </c>
      <c r="L31">
        <f t="shared" ref="L31" si="62">B31*10</f>
        <v>0</v>
      </c>
      <c r="M31">
        <f t="shared" ref="M31" si="63">D31*5</f>
        <v>0</v>
      </c>
      <c r="O31">
        <f t="shared" ref="O31" si="64">SUM(I31:N31)</f>
        <v>0</v>
      </c>
    </row>
    <row r="32" spans="1:15" x14ac:dyDescent="0.25">
      <c r="B32" s="3"/>
      <c r="C32" s="3"/>
      <c r="D32" s="3"/>
      <c r="E32" s="2" t="e">
        <f t="shared" si="55"/>
        <v>#DIV/0!</v>
      </c>
      <c r="F32" s="3"/>
      <c r="G32" s="3"/>
      <c r="H32">
        <f t="shared" si="56"/>
        <v>0</v>
      </c>
      <c r="L32">
        <f t="shared" si="57"/>
        <v>0</v>
      </c>
      <c r="M32">
        <f t="shared" si="58"/>
        <v>0</v>
      </c>
      <c r="O32">
        <f t="shared" ref="O32" si="65">SUM(I32:N32)</f>
        <v>0</v>
      </c>
    </row>
    <row r="33" spans="2:15" x14ac:dyDescent="0.25">
      <c r="B33" s="3"/>
      <c r="C33" s="3"/>
      <c r="D33" s="3"/>
      <c r="E33" s="2" t="e">
        <f t="shared" si="55"/>
        <v>#DIV/0!</v>
      </c>
      <c r="F33" s="3"/>
      <c r="G33" s="3"/>
      <c r="H33">
        <f>F33-G33</f>
        <v>0</v>
      </c>
      <c r="L33">
        <f t="shared" si="57"/>
        <v>0</v>
      </c>
      <c r="M33">
        <f t="shared" si="58"/>
        <v>0</v>
      </c>
      <c r="O33">
        <f t="shared" ref="O33" si="66">SUM(I33:N33)</f>
        <v>0</v>
      </c>
    </row>
    <row r="34" spans="2:15" x14ac:dyDescent="0.25">
      <c r="B34" s="3"/>
      <c r="C34" s="3"/>
      <c r="D34" s="3"/>
      <c r="E34" s="2" t="e">
        <f t="shared" si="55"/>
        <v>#DIV/0!</v>
      </c>
      <c r="F34" s="3"/>
      <c r="G34" s="3"/>
      <c r="H34">
        <f t="shared" si="56"/>
        <v>0</v>
      </c>
      <c r="L34">
        <f t="shared" si="57"/>
        <v>0</v>
      </c>
      <c r="M34">
        <f t="shared" si="58"/>
        <v>0</v>
      </c>
      <c r="O34">
        <f t="shared" si="59"/>
        <v>0</v>
      </c>
    </row>
    <row r="35" spans="2:15" x14ac:dyDescent="0.25">
      <c r="B35" s="3"/>
      <c r="C35" s="3"/>
      <c r="D35" s="3"/>
      <c r="E35" s="2" t="e">
        <f t="shared" si="55"/>
        <v>#DIV/0!</v>
      </c>
      <c r="F35" s="3"/>
      <c r="G35" s="3"/>
      <c r="H35">
        <f t="shared" si="56"/>
        <v>0</v>
      </c>
      <c r="L35">
        <f t="shared" si="57"/>
        <v>0</v>
      </c>
      <c r="M35">
        <f t="shared" si="58"/>
        <v>0</v>
      </c>
      <c r="O35">
        <f t="shared" ref="O35" si="67">SUM(I35:N35)</f>
        <v>0</v>
      </c>
    </row>
    <row r="36" spans="2:15" x14ac:dyDescent="0.25">
      <c r="B36" s="3"/>
      <c r="C36" s="3"/>
      <c r="D36" s="3"/>
      <c r="E36" s="2" t="e">
        <f t="shared" si="55"/>
        <v>#DIV/0!</v>
      </c>
      <c r="F36" s="3"/>
      <c r="G36" s="3"/>
      <c r="H36">
        <f>F36-G36</f>
        <v>0</v>
      </c>
      <c r="L36">
        <f t="shared" si="57"/>
        <v>0</v>
      </c>
      <c r="M36">
        <f t="shared" si="58"/>
        <v>0</v>
      </c>
      <c r="O36">
        <f t="shared" ref="O36:O37" si="68">SUM(I36:N36)</f>
        <v>0</v>
      </c>
    </row>
    <row r="37" spans="2:15" x14ac:dyDescent="0.25">
      <c r="B37" s="3"/>
      <c r="C37" s="3"/>
      <c r="D37" s="3"/>
      <c r="E37" s="2" t="e">
        <f t="shared" ref="E37:E38" si="69">(B37)/(B37+C37+D37)</f>
        <v>#DIV/0!</v>
      </c>
      <c r="F37" s="3"/>
      <c r="G37" s="3"/>
      <c r="H37">
        <f>F37-G37</f>
        <v>0</v>
      </c>
      <c r="L37">
        <f t="shared" ref="L37:L38" si="70">B37*10</f>
        <v>0</v>
      </c>
      <c r="M37">
        <f t="shared" ref="M37:M38" si="71">D37*5</f>
        <v>0</v>
      </c>
      <c r="O37">
        <f t="shared" si="68"/>
        <v>0</v>
      </c>
    </row>
    <row r="38" spans="2:15" x14ac:dyDescent="0.25">
      <c r="B38" s="3"/>
      <c r="C38" s="3"/>
      <c r="D38" s="3"/>
      <c r="E38" s="2" t="e">
        <f t="shared" si="69"/>
        <v>#DIV/0!</v>
      </c>
      <c r="F38" s="3"/>
      <c r="G38" s="3"/>
      <c r="H38">
        <f t="shared" ref="H38" si="72">F38-G38</f>
        <v>0</v>
      </c>
      <c r="L38">
        <f t="shared" si="70"/>
        <v>0</v>
      </c>
      <c r="M38">
        <f t="shared" si="71"/>
        <v>0</v>
      </c>
      <c r="O38">
        <f t="shared" ref="O38" si="73">SUM(I38:N38)</f>
        <v>0</v>
      </c>
    </row>
    <row r="39" spans="2:15" x14ac:dyDescent="0.25">
      <c r="B39" s="3"/>
      <c r="C39" s="3"/>
      <c r="D39" s="3"/>
      <c r="E39" s="2" t="e">
        <f t="shared" si="55"/>
        <v>#DIV/0!</v>
      </c>
      <c r="F39" s="3"/>
      <c r="G39" s="3"/>
      <c r="H39">
        <f t="shared" si="56"/>
        <v>0</v>
      </c>
      <c r="L39">
        <f t="shared" si="57"/>
        <v>0</v>
      </c>
      <c r="M39">
        <f t="shared" si="58"/>
        <v>0</v>
      </c>
      <c r="O39">
        <f t="shared" ref="O39" si="74">SUM(I39:N39)</f>
        <v>0</v>
      </c>
    </row>
    <row r="40" spans="2:15" x14ac:dyDescent="0.25">
      <c r="B40" s="3"/>
      <c r="C40" s="3"/>
      <c r="D40" s="3"/>
      <c r="E40" s="2" t="e">
        <f t="shared" ref="E40" si="75">(B40)/(B40+C40+D40)</f>
        <v>#DIV/0!</v>
      </c>
      <c r="F40" s="3"/>
      <c r="G40" s="3"/>
      <c r="H40">
        <f>F40-G40</f>
        <v>0</v>
      </c>
      <c r="L40">
        <f t="shared" ref="L40" si="76">B40*10</f>
        <v>0</v>
      </c>
      <c r="M40">
        <f t="shared" ref="M40" si="77">D40*5</f>
        <v>0</v>
      </c>
      <c r="O40">
        <f t="shared" ref="O40" si="78">SUM(I40:N40)</f>
        <v>0</v>
      </c>
    </row>
    <row r="41" spans="2:15" x14ac:dyDescent="0.25">
      <c r="B41" s="3"/>
      <c r="C41" s="3"/>
      <c r="D41" s="3"/>
      <c r="E41" s="2" t="e">
        <f t="shared" si="55"/>
        <v>#DIV/0!</v>
      </c>
      <c r="F41" s="3"/>
      <c r="G41" s="3"/>
      <c r="H41">
        <f>F41-G41</f>
        <v>0</v>
      </c>
      <c r="L41">
        <f t="shared" si="57"/>
        <v>0</v>
      </c>
      <c r="M41">
        <f t="shared" si="58"/>
        <v>0</v>
      </c>
      <c r="O41">
        <f t="shared" ref="O41" si="79">SUM(I41:N41)</f>
        <v>0</v>
      </c>
    </row>
    <row r="42" spans="2:15" x14ac:dyDescent="0.25">
      <c r="B42" s="3"/>
      <c r="C42" s="3"/>
      <c r="D42" s="3"/>
      <c r="E42" s="2" t="e">
        <f t="shared" ref="E42" si="80">(B42)/(B42+C42+D42)</f>
        <v>#DIV/0!</v>
      </c>
      <c r="F42" s="3"/>
      <c r="G42" s="3"/>
      <c r="H42">
        <f>F42-G42</f>
        <v>0</v>
      </c>
      <c r="L42">
        <f t="shared" ref="L42" si="81">B42*10</f>
        <v>0</v>
      </c>
      <c r="M42">
        <f t="shared" ref="M42" si="82">D42*5</f>
        <v>0</v>
      </c>
      <c r="O42">
        <f t="shared" ref="O42" si="83">SUM(I42:N42)</f>
        <v>0</v>
      </c>
    </row>
    <row r="43" spans="2:15" x14ac:dyDescent="0.25">
      <c r="B43" s="3"/>
      <c r="C43" s="3"/>
      <c r="D43" s="3"/>
      <c r="E43" s="2" t="e">
        <f t="shared" si="55"/>
        <v>#DIV/0!</v>
      </c>
      <c r="F43" s="3"/>
      <c r="G43" s="3"/>
      <c r="H43">
        <f t="shared" si="56"/>
        <v>0</v>
      </c>
      <c r="L43">
        <f t="shared" si="57"/>
        <v>0</v>
      </c>
      <c r="M43">
        <f t="shared" si="58"/>
        <v>0</v>
      </c>
      <c r="O43">
        <f t="shared" ref="O43" si="84">SUM(I43:N43)</f>
        <v>0</v>
      </c>
    </row>
    <row r="44" spans="2:15" x14ac:dyDescent="0.25">
      <c r="B44" s="3"/>
      <c r="C44" s="3"/>
      <c r="D44" s="3"/>
      <c r="E44" s="2" t="e">
        <f t="shared" ref="E44:E45" si="85">(B44)/(B44+C44+D44)</f>
        <v>#DIV/0!</v>
      </c>
      <c r="F44" s="3"/>
      <c r="G44" s="3"/>
      <c r="H44">
        <f>F44-G44</f>
        <v>0</v>
      </c>
      <c r="L44">
        <f t="shared" ref="L44:L45" si="86">B44*10</f>
        <v>0</v>
      </c>
      <c r="M44">
        <f t="shared" ref="M44:M45" si="87">D44*5</f>
        <v>0</v>
      </c>
      <c r="O44">
        <f t="shared" ref="O44" si="88">SUM(I44:N44)</f>
        <v>0</v>
      </c>
    </row>
    <row r="45" spans="2:15" x14ac:dyDescent="0.25">
      <c r="B45" s="3"/>
      <c r="C45" s="3"/>
      <c r="D45" s="3"/>
      <c r="E45" s="2" t="e">
        <f t="shared" si="85"/>
        <v>#DIV/0!</v>
      </c>
      <c r="F45" s="3"/>
      <c r="G45" s="3"/>
      <c r="H45">
        <f>F45-G45</f>
        <v>0</v>
      </c>
      <c r="L45">
        <f t="shared" si="86"/>
        <v>0</v>
      </c>
      <c r="M45">
        <f t="shared" si="87"/>
        <v>0</v>
      </c>
      <c r="O45">
        <f t="shared" ref="O45" si="89">SUM(I45:N45)</f>
        <v>0</v>
      </c>
    </row>
    <row r="46" spans="2:15" x14ac:dyDescent="0.25">
      <c r="B46" s="3"/>
      <c r="C46" s="3"/>
      <c r="D46" s="3"/>
      <c r="E46" s="2" t="e">
        <f t="shared" ref="E46:E50" si="90">(B46)/(B46+C46+D46)</f>
        <v>#DIV/0!</v>
      </c>
      <c r="F46" s="3"/>
      <c r="G46" s="3"/>
      <c r="H46">
        <f t="shared" ref="H46:H47" si="91">F46-G46</f>
        <v>0</v>
      </c>
      <c r="L46">
        <f t="shared" ref="L46:L50" si="92">B46*10</f>
        <v>0</v>
      </c>
      <c r="M46">
        <f t="shared" ref="M46:M50" si="93">D46*5</f>
        <v>0</v>
      </c>
      <c r="O46">
        <f t="shared" ref="O46:O47" si="94">SUM(I46:N46)</f>
        <v>0</v>
      </c>
    </row>
    <row r="47" spans="2:15" x14ac:dyDescent="0.25">
      <c r="B47" s="3"/>
      <c r="C47" s="3"/>
      <c r="D47" s="3"/>
      <c r="E47" s="2" t="e">
        <f t="shared" si="90"/>
        <v>#DIV/0!</v>
      </c>
      <c r="F47" s="3"/>
      <c r="G47" s="3"/>
      <c r="H47">
        <f t="shared" si="91"/>
        <v>0</v>
      </c>
      <c r="L47">
        <f t="shared" si="92"/>
        <v>0</v>
      </c>
      <c r="M47">
        <f t="shared" si="93"/>
        <v>0</v>
      </c>
      <c r="O47">
        <f t="shared" si="94"/>
        <v>0</v>
      </c>
    </row>
    <row r="48" spans="2:15" x14ac:dyDescent="0.25">
      <c r="B48" s="3"/>
      <c r="C48" s="3"/>
      <c r="D48" s="3"/>
      <c r="E48" s="2" t="e">
        <f t="shared" si="90"/>
        <v>#DIV/0!</v>
      </c>
      <c r="F48" s="3"/>
      <c r="G48" s="3"/>
      <c r="H48">
        <f>F48-G48</f>
        <v>0</v>
      </c>
      <c r="L48">
        <f t="shared" si="92"/>
        <v>0</v>
      </c>
      <c r="M48">
        <f t="shared" si="93"/>
        <v>0</v>
      </c>
      <c r="O48">
        <f t="shared" ref="O48" si="95">SUM(I48:N48)</f>
        <v>0</v>
      </c>
    </row>
    <row r="49" spans="2:15" x14ac:dyDescent="0.25">
      <c r="B49" s="3"/>
      <c r="C49" s="3"/>
      <c r="D49" s="3"/>
      <c r="E49" s="2" t="e">
        <f t="shared" si="90"/>
        <v>#DIV/0!</v>
      </c>
      <c r="F49" s="3"/>
      <c r="G49" s="3"/>
      <c r="H49">
        <f t="shared" ref="H49" si="96">F49-G49</f>
        <v>0</v>
      </c>
      <c r="L49">
        <f t="shared" si="92"/>
        <v>0</v>
      </c>
      <c r="M49">
        <f t="shared" si="93"/>
        <v>0</v>
      </c>
      <c r="O49">
        <f t="shared" ref="O49:O50" si="97">SUM(I49:N49)</f>
        <v>0</v>
      </c>
    </row>
    <row r="50" spans="2:15" x14ac:dyDescent="0.25">
      <c r="B50" s="3"/>
      <c r="C50" s="3"/>
      <c r="D50" s="3"/>
      <c r="E50" s="2" t="e">
        <f t="shared" si="90"/>
        <v>#DIV/0!</v>
      </c>
      <c r="F50" s="3"/>
      <c r="G50" s="3"/>
      <c r="H50">
        <f>F50-G50</f>
        <v>0</v>
      </c>
      <c r="L50">
        <f t="shared" si="92"/>
        <v>0</v>
      </c>
      <c r="M50">
        <f t="shared" si="93"/>
        <v>0</v>
      </c>
      <c r="O50">
        <f t="shared" si="97"/>
        <v>0</v>
      </c>
    </row>
    <row r="51" spans="2:15" x14ac:dyDescent="0.25">
      <c r="B51" s="3"/>
      <c r="C51" s="3"/>
      <c r="D51" s="3"/>
      <c r="E51" s="2" t="e">
        <f t="shared" ref="E51" si="98">(B51)/(B51+C51+D51)</f>
        <v>#DIV/0!</v>
      </c>
      <c r="F51" s="3"/>
      <c r="G51" s="3"/>
      <c r="H51">
        <f t="shared" ref="H51" si="99">F51-G51</f>
        <v>0</v>
      </c>
      <c r="L51">
        <f t="shared" ref="L51" si="100">B51*10</f>
        <v>0</v>
      </c>
      <c r="M51">
        <f t="shared" ref="M51" si="101">D51*5</f>
        <v>0</v>
      </c>
      <c r="O51">
        <f t="shared" ref="O51" si="102">SUM(I51:N51)</f>
        <v>0</v>
      </c>
    </row>
    <row r="52" spans="2:15" x14ac:dyDescent="0.25">
      <c r="B52" s="3"/>
      <c r="C52" s="3"/>
      <c r="D52" s="3"/>
      <c r="E52" s="2" t="e">
        <f t="shared" ref="E52:E68" si="103">(B52)/(B52+C52+D52)</f>
        <v>#DIV/0!</v>
      </c>
      <c r="F52" s="3"/>
      <c r="G52" s="3"/>
      <c r="H52">
        <f t="shared" ref="H52:H68" si="104">F52-G52</f>
        <v>0</v>
      </c>
      <c r="L52">
        <f t="shared" ref="L52:L68" si="105">B52*10</f>
        <v>0</v>
      </c>
      <c r="M52">
        <f t="shared" ref="M52:M68" si="106">D52*5</f>
        <v>0</v>
      </c>
      <c r="O52">
        <f t="shared" ref="O52:O59" si="107">SUM(I52:N52)</f>
        <v>0</v>
      </c>
    </row>
    <row r="53" spans="2:15" x14ac:dyDescent="0.25">
      <c r="B53" s="3"/>
      <c r="C53" s="3"/>
      <c r="D53" s="3"/>
      <c r="E53" s="2" t="e">
        <f t="shared" ref="E53:E54" si="108">(B53)/(B53+C53+D53)</f>
        <v>#DIV/0!</v>
      </c>
      <c r="F53" s="3"/>
      <c r="G53" s="3"/>
      <c r="H53">
        <f t="shared" ref="H53:H54" si="109">F53-G53</f>
        <v>0</v>
      </c>
      <c r="L53">
        <f t="shared" ref="L53:L54" si="110">B53*10</f>
        <v>0</v>
      </c>
      <c r="M53">
        <f t="shared" ref="M53:M54" si="111">D53*5</f>
        <v>0</v>
      </c>
      <c r="O53">
        <f t="shared" ref="O53:O54" si="112">SUM(I53:N53)</f>
        <v>0</v>
      </c>
    </row>
    <row r="54" spans="2:15" x14ac:dyDescent="0.25">
      <c r="B54" s="3"/>
      <c r="C54" s="3"/>
      <c r="D54" s="3"/>
      <c r="E54" s="2" t="e">
        <f t="shared" si="108"/>
        <v>#DIV/0!</v>
      </c>
      <c r="F54" s="3"/>
      <c r="G54" s="3"/>
      <c r="H54">
        <f t="shared" si="109"/>
        <v>0</v>
      </c>
      <c r="L54">
        <f t="shared" si="110"/>
        <v>0</v>
      </c>
      <c r="M54">
        <f t="shared" si="111"/>
        <v>0</v>
      </c>
      <c r="O54">
        <f t="shared" si="112"/>
        <v>0</v>
      </c>
    </row>
    <row r="55" spans="2:15" x14ac:dyDescent="0.25">
      <c r="B55" s="3"/>
      <c r="C55" s="3"/>
      <c r="D55" s="3"/>
      <c r="E55" s="2" t="e">
        <f t="shared" si="103"/>
        <v>#DIV/0!</v>
      </c>
      <c r="F55" s="3"/>
      <c r="G55" s="3"/>
      <c r="H55">
        <f t="shared" si="104"/>
        <v>0</v>
      </c>
      <c r="L55">
        <f t="shared" si="105"/>
        <v>0</v>
      </c>
      <c r="M55">
        <f t="shared" si="106"/>
        <v>0</v>
      </c>
      <c r="O55">
        <f t="shared" ref="O55:O56" si="113">SUM(I55:N55)</f>
        <v>0</v>
      </c>
    </row>
    <row r="56" spans="2:15" x14ac:dyDescent="0.25">
      <c r="B56" s="3"/>
      <c r="C56" s="3"/>
      <c r="D56" s="3"/>
      <c r="E56" s="2" t="e">
        <f t="shared" ref="E56" si="114">(B56)/(B56+C56+D56)</f>
        <v>#DIV/0!</v>
      </c>
      <c r="F56" s="3"/>
      <c r="G56" s="3"/>
      <c r="H56">
        <f t="shared" ref="H56" si="115">F56-G56</f>
        <v>0</v>
      </c>
      <c r="L56">
        <f t="shared" ref="L56" si="116">B56*10</f>
        <v>0</v>
      </c>
      <c r="M56">
        <f t="shared" ref="M56" si="117">D56*5</f>
        <v>0</v>
      </c>
      <c r="O56">
        <f t="shared" si="113"/>
        <v>0</v>
      </c>
    </row>
    <row r="57" spans="2:15" x14ac:dyDescent="0.25">
      <c r="B57" s="3"/>
      <c r="C57" s="3"/>
      <c r="D57" s="3"/>
      <c r="E57" s="2" t="e">
        <f t="shared" si="103"/>
        <v>#DIV/0!</v>
      </c>
      <c r="F57" s="3"/>
      <c r="G57" s="3"/>
      <c r="H57">
        <f t="shared" si="104"/>
        <v>0</v>
      </c>
      <c r="L57">
        <f t="shared" si="105"/>
        <v>0</v>
      </c>
      <c r="M57">
        <f t="shared" si="106"/>
        <v>0</v>
      </c>
      <c r="O57">
        <f t="shared" ref="O57:O58" si="118">SUM(I57:N57)</f>
        <v>0</v>
      </c>
    </row>
    <row r="58" spans="2:15" x14ac:dyDescent="0.25">
      <c r="B58" s="3"/>
      <c r="C58" s="3"/>
      <c r="D58" s="3"/>
      <c r="E58" s="2" t="e">
        <f t="shared" si="103"/>
        <v>#DIV/0!</v>
      </c>
      <c r="F58" s="3"/>
      <c r="G58" s="3"/>
      <c r="H58">
        <f t="shared" si="104"/>
        <v>0</v>
      </c>
      <c r="L58">
        <f t="shared" si="105"/>
        <v>0</v>
      </c>
      <c r="M58">
        <f t="shared" si="106"/>
        <v>0</v>
      </c>
      <c r="O58">
        <f t="shared" si="118"/>
        <v>0</v>
      </c>
    </row>
    <row r="59" spans="2:15" x14ac:dyDescent="0.25">
      <c r="B59" s="3"/>
      <c r="C59" s="3"/>
      <c r="D59" s="3"/>
      <c r="E59" s="2" t="e">
        <f t="shared" si="103"/>
        <v>#DIV/0!</v>
      </c>
      <c r="F59" s="3"/>
      <c r="G59" s="3"/>
      <c r="H59">
        <f t="shared" si="104"/>
        <v>0</v>
      </c>
      <c r="L59">
        <f t="shared" si="105"/>
        <v>0</v>
      </c>
      <c r="M59">
        <f t="shared" si="106"/>
        <v>0</v>
      </c>
      <c r="O59">
        <f t="shared" si="107"/>
        <v>0</v>
      </c>
    </row>
    <row r="60" spans="2:15" x14ac:dyDescent="0.25">
      <c r="B60" s="3"/>
      <c r="C60" s="3"/>
      <c r="D60" s="3"/>
      <c r="E60" s="2" t="e">
        <f t="shared" si="103"/>
        <v>#DIV/0!</v>
      </c>
      <c r="F60" s="3"/>
      <c r="G60" s="3"/>
      <c r="H60">
        <f t="shared" si="104"/>
        <v>0</v>
      </c>
      <c r="L60">
        <f t="shared" si="105"/>
        <v>0</v>
      </c>
      <c r="M60">
        <f t="shared" si="106"/>
        <v>0</v>
      </c>
      <c r="O60">
        <f t="shared" ref="O60:O68" si="119">SUM(I60:N60)</f>
        <v>0</v>
      </c>
    </row>
    <row r="61" spans="2:15" x14ac:dyDescent="0.25">
      <c r="B61" s="3"/>
      <c r="C61" s="3"/>
      <c r="D61" s="3"/>
      <c r="E61" s="2" t="e">
        <f t="shared" si="103"/>
        <v>#DIV/0!</v>
      </c>
      <c r="F61" s="3"/>
      <c r="G61" s="3"/>
      <c r="H61">
        <f t="shared" si="104"/>
        <v>0</v>
      </c>
      <c r="L61">
        <f t="shared" si="105"/>
        <v>0</v>
      </c>
      <c r="M61">
        <f t="shared" si="106"/>
        <v>0</v>
      </c>
      <c r="O61">
        <f t="shared" si="119"/>
        <v>0</v>
      </c>
    </row>
    <row r="62" spans="2:15" x14ac:dyDescent="0.25">
      <c r="B62" s="3"/>
      <c r="C62" s="3"/>
      <c r="D62" s="3"/>
      <c r="E62" s="2" t="e">
        <f t="shared" si="103"/>
        <v>#DIV/0!</v>
      </c>
      <c r="F62" s="3"/>
      <c r="G62" s="3"/>
      <c r="H62">
        <f t="shared" si="104"/>
        <v>0</v>
      </c>
      <c r="L62">
        <f t="shared" si="105"/>
        <v>0</v>
      </c>
      <c r="M62">
        <f t="shared" si="106"/>
        <v>0</v>
      </c>
      <c r="O62">
        <f t="shared" ref="O62" si="120">SUM(I62:N62)</f>
        <v>0</v>
      </c>
    </row>
    <row r="63" spans="2:15" x14ac:dyDescent="0.25">
      <c r="B63" s="3"/>
      <c r="C63" s="3"/>
      <c r="D63" s="3"/>
      <c r="E63" s="2" t="e">
        <f t="shared" ref="E63:E64" si="121">(B63)/(B63+C63+D63)</f>
        <v>#DIV/0!</v>
      </c>
      <c r="F63" s="3"/>
      <c r="G63" s="3"/>
      <c r="H63">
        <f t="shared" ref="H63:H64" si="122">F63-G63</f>
        <v>0</v>
      </c>
      <c r="L63">
        <f t="shared" ref="L63:L64" si="123">B63*10</f>
        <v>0</v>
      </c>
      <c r="M63">
        <f t="shared" ref="M63:M64" si="124">D63*5</f>
        <v>0</v>
      </c>
      <c r="O63">
        <f t="shared" si="119"/>
        <v>0</v>
      </c>
    </row>
    <row r="64" spans="2:15" x14ac:dyDescent="0.25">
      <c r="B64" s="3"/>
      <c r="C64" s="3"/>
      <c r="D64" s="3"/>
      <c r="E64" s="2" t="e">
        <f t="shared" si="121"/>
        <v>#DIV/0!</v>
      </c>
      <c r="F64" s="3"/>
      <c r="G64" s="3"/>
      <c r="H64">
        <f t="shared" si="122"/>
        <v>0</v>
      </c>
      <c r="L64">
        <f t="shared" si="123"/>
        <v>0</v>
      </c>
      <c r="M64">
        <f t="shared" si="124"/>
        <v>0</v>
      </c>
      <c r="O64">
        <f t="shared" ref="O64" si="125">SUM(I64:N64)</f>
        <v>0</v>
      </c>
    </row>
    <row r="65" spans="2:15" x14ac:dyDescent="0.25">
      <c r="B65" s="3"/>
      <c r="C65" s="3"/>
      <c r="D65" s="3"/>
      <c r="E65" s="2" t="e">
        <f t="shared" ref="E65:E66" si="126">(B65)/(B65+C65+D65)</f>
        <v>#DIV/0!</v>
      </c>
      <c r="F65" s="3"/>
      <c r="G65" s="3"/>
      <c r="H65">
        <f>F65-G65</f>
        <v>0</v>
      </c>
      <c r="L65">
        <f t="shared" ref="L65:L66" si="127">B65*10</f>
        <v>0</v>
      </c>
      <c r="M65">
        <f t="shared" ref="M65:M66" si="128">D65*5</f>
        <v>0</v>
      </c>
      <c r="O65">
        <f t="shared" ref="O65" si="129">SUM(I65:N65)</f>
        <v>0</v>
      </c>
    </row>
    <row r="66" spans="2:15" x14ac:dyDescent="0.25">
      <c r="B66" s="3"/>
      <c r="C66" s="3"/>
      <c r="D66" s="3"/>
      <c r="E66" s="2" t="e">
        <f t="shared" si="126"/>
        <v>#DIV/0!</v>
      </c>
      <c r="F66" s="3"/>
      <c r="G66" s="3"/>
      <c r="H66">
        <f t="shared" ref="H66" si="130">F66-G66</f>
        <v>0</v>
      </c>
      <c r="L66">
        <f t="shared" si="127"/>
        <v>0</v>
      </c>
      <c r="M66">
        <f t="shared" si="128"/>
        <v>0</v>
      </c>
      <c r="O66">
        <f t="shared" ref="O66" si="131">SUM(I66:N66)</f>
        <v>0</v>
      </c>
    </row>
    <row r="67" spans="2:15" x14ac:dyDescent="0.25">
      <c r="B67" s="3"/>
      <c r="C67" s="3"/>
      <c r="D67" s="3"/>
      <c r="E67" s="2" t="e">
        <f t="shared" si="103"/>
        <v>#DIV/0!</v>
      </c>
      <c r="F67" s="3"/>
      <c r="G67" s="3"/>
      <c r="H67">
        <f t="shared" si="104"/>
        <v>0</v>
      </c>
      <c r="L67">
        <f t="shared" si="105"/>
        <v>0</v>
      </c>
      <c r="M67">
        <f t="shared" si="106"/>
        <v>0</v>
      </c>
      <c r="O67">
        <f t="shared" si="119"/>
        <v>0</v>
      </c>
    </row>
    <row r="68" spans="2:15" x14ac:dyDescent="0.25">
      <c r="B68" s="3"/>
      <c r="C68" s="3"/>
      <c r="D68" s="3"/>
      <c r="E68" s="2" t="e">
        <f t="shared" si="103"/>
        <v>#DIV/0!</v>
      </c>
      <c r="F68" s="3"/>
      <c r="G68" s="3"/>
      <c r="H68">
        <f t="shared" si="104"/>
        <v>0</v>
      </c>
      <c r="L68">
        <f t="shared" si="105"/>
        <v>0</v>
      </c>
      <c r="M68">
        <f t="shared" si="106"/>
        <v>0</v>
      </c>
      <c r="O68">
        <f t="shared" si="119"/>
        <v>0</v>
      </c>
    </row>
    <row r="69" spans="2:15" x14ac:dyDescent="0.25">
      <c r="B69" s="3"/>
      <c r="C69" s="3"/>
      <c r="D69" s="3"/>
      <c r="E69" s="2" t="e">
        <f t="shared" ref="E69:E72" si="132">(B69)/(B69+C69+D69)</f>
        <v>#DIV/0!</v>
      </c>
      <c r="F69" s="3"/>
      <c r="G69" s="3"/>
      <c r="H69">
        <f t="shared" ref="H69:H72" si="133">F69-G69</f>
        <v>0</v>
      </c>
      <c r="L69">
        <f t="shared" ref="L69:L72" si="134">B69*10</f>
        <v>0</v>
      </c>
      <c r="M69">
        <f t="shared" ref="M69:M72" si="135">D69*5</f>
        <v>0</v>
      </c>
      <c r="O69">
        <f t="shared" ref="O69:O72" si="136">SUM(I69:N69)</f>
        <v>0</v>
      </c>
    </row>
    <row r="70" spans="2:15" x14ac:dyDescent="0.25">
      <c r="B70" s="3"/>
      <c r="C70" s="3"/>
      <c r="D70" s="3"/>
      <c r="E70" s="2" t="e">
        <f t="shared" si="132"/>
        <v>#DIV/0!</v>
      </c>
      <c r="F70" s="3"/>
      <c r="G70" s="3"/>
      <c r="H70">
        <f t="shared" si="133"/>
        <v>0</v>
      </c>
      <c r="L70">
        <f t="shared" si="134"/>
        <v>0</v>
      </c>
      <c r="M70">
        <f t="shared" si="135"/>
        <v>0</v>
      </c>
      <c r="O70">
        <f t="shared" si="136"/>
        <v>0</v>
      </c>
    </row>
    <row r="71" spans="2:15" x14ac:dyDescent="0.25">
      <c r="B71" s="3"/>
      <c r="C71" s="3"/>
      <c r="D71" s="3"/>
      <c r="E71" s="2" t="e">
        <f t="shared" si="132"/>
        <v>#DIV/0!</v>
      </c>
      <c r="F71" s="3"/>
      <c r="G71" s="3"/>
      <c r="H71">
        <f t="shared" si="133"/>
        <v>0</v>
      </c>
      <c r="L71">
        <f t="shared" si="134"/>
        <v>0</v>
      </c>
      <c r="M71">
        <f t="shared" si="135"/>
        <v>0</v>
      </c>
      <c r="O71">
        <f t="shared" si="136"/>
        <v>0</v>
      </c>
    </row>
    <row r="72" spans="2:15" x14ac:dyDescent="0.25">
      <c r="B72" s="3"/>
      <c r="C72" s="3"/>
      <c r="D72" s="3"/>
      <c r="E72" s="2" t="e">
        <f t="shared" si="132"/>
        <v>#DIV/0!</v>
      </c>
      <c r="F72" s="3"/>
      <c r="G72" s="3"/>
      <c r="H72">
        <f t="shared" si="133"/>
        <v>0</v>
      </c>
      <c r="L72">
        <f t="shared" si="134"/>
        <v>0</v>
      </c>
      <c r="M72">
        <f t="shared" si="135"/>
        <v>0</v>
      </c>
      <c r="O72">
        <f t="shared" si="136"/>
        <v>0</v>
      </c>
    </row>
    <row r="73" spans="2:15" x14ac:dyDescent="0.25">
      <c r="B73" s="3"/>
      <c r="C73" s="3"/>
      <c r="D73" s="3"/>
      <c r="E73" s="2" t="e">
        <f t="shared" ref="E73:E82" si="137">(B73)/(B73+C73+D73)</f>
        <v>#DIV/0!</v>
      </c>
      <c r="F73" s="3"/>
      <c r="G73" s="3"/>
      <c r="H73">
        <f t="shared" ref="H73:H82" si="138">F73-G73</f>
        <v>0</v>
      </c>
      <c r="L73">
        <f t="shared" ref="L73:L82" si="139">B73*10</f>
        <v>0</v>
      </c>
      <c r="M73">
        <f t="shared" ref="M73:M82" si="140">D73*5</f>
        <v>0</v>
      </c>
      <c r="O73">
        <f t="shared" ref="O73:O82" si="141">SUM(I73:N73)</f>
        <v>0</v>
      </c>
    </row>
    <row r="74" spans="2:15" x14ac:dyDescent="0.25">
      <c r="B74" s="3"/>
      <c r="C74" s="3"/>
      <c r="D74" s="3"/>
      <c r="E74" s="2" t="e">
        <f t="shared" ref="E74" si="142">(B74)/(B74+C74+D74)</f>
        <v>#DIV/0!</v>
      </c>
      <c r="F74" s="3"/>
      <c r="G74" s="3"/>
      <c r="H74">
        <f t="shared" ref="H74" si="143">F74-G74</f>
        <v>0</v>
      </c>
      <c r="L74">
        <f t="shared" ref="L74" si="144">B74*10</f>
        <v>0</v>
      </c>
      <c r="M74">
        <f t="shared" ref="M74" si="145">D74*5</f>
        <v>0</v>
      </c>
      <c r="O74">
        <f t="shared" ref="O74" si="146">SUM(I74:N74)</f>
        <v>0</v>
      </c>
    </row>
    <row r="75" spans="2:15" x14ac:dyDescent="0.25">
      <c r="B75" s="3"/>
      <c r="C75" s="3"/>
      <c r="D75" s="3"/>
      <c r="E75" s="2" t="e">
        <f t="shared" si="137"/>
        <v>#DIV/0!</v>
      </c>
      <c r="F75" s="3"/>
      <c r="G75" s="3"/>
      <c r="H75">
        <f t="shared" si="138"/>
        <v>0</v>
      </c>
      <c r="L75">
        <f t="shared" si="139"/>
        <v>0</v>
      </c>
      <c r="M75">
        <f t="shared" si="140"/>
        <v>0</v>
      </c>
      <c r="O75">
        <f t="shared" si="141"/>
        <v>0</v>
      </c>
    </row>
    <row r="76" spans="2:15" x14ac:dyDescent="0.25">
      <c r="B76" s="3"/>
      <c r="C76" s="3"/>
      <c r="D76" s="3"/>
      <c r="E76" s="2" t="e">
        <f t="shared" si="137"/>
        <v>#DIV/0!</v>
      </c>
      <c r="F76" s="3"/>
      <c r="G76" s="3"/>
      <c r="H76">
        <f t="shared" si="138"/>
        <v>0</v>
      </c>
      <c r="L76">
        <f t="shared" si="139"/>
        <v>0</v>
      </c>
      <c r="M76">
        <f t="shared" si="140"/>
        <v>0</v>
      </c>
      <c r="O76">
        <f t="shared" ref="O76" si="147">SUM(I76:N76)</f>
        <v>0</v>
      </c>
    </row>
    <row r="77" spans="2:15" x14ac:dyDescent="0.25">
      <c r="B77" s="3"/>
      <c r="C77" s="3"/>
      <c r="D77" s="3"/>
      <c r="E77" s="2" t="e">
        <f t="shared" si="137"/>
        <v>#DIV/0!</v>
      </c>
      <c r="F77" s="3"/>
      <c r="G77" s="3"/>
      <c r="H77">
        <f t="shared" si="138"/>
        <v>0</v>
      </c>
      <c r="L77">
        <f t="shared" si="139"/>
        <v>0</v>
      </c>
      <c r="M77">
        <f t="shared" si="140"/>
        <v>0</v>
      </c>
      <c r="O77">
        <f t="shared" si="141"/>
        <v>0</v>
      </c>
    </row>
    <row r="78" spans="2:15" x14ac:dyDescent="0.25">
      <c r="B78" s="3"/>
      <c r="C78" s="3"/>
      <c r="D78" s="3"/>
      <c r="E78" s="2" t="e">
        <f t="shared" si="137"/>
        <v>#DIV/0!</v>
      </c>
      <c r="F78" s="3"/>
      <c r="G78" s="3"/>
      <c r="H78">
        <f t="shared" si="138"/>
        <v>0</v>
      </c>
      <c r="L78">
        <f t="shared" si="139"/>
        <v>0</v>
      </c>
      <c r="M78">
        <f t="shared" si="140"/>
        <v>0</v>
      </c>
      <c r="O78">
        <f t="shared" ref="O78" si="148">SUM(I78:N78)</f>
        <v>0</v>
      </c>
    </row>
    <row r="79" spans="2:15" x14ac:dyDescent="0.25">
      <c r="B79" s="3"/>
      <c r="C79" s="3"/>
      <c r="D79" s="3"/>
      <c r="E79" s="2" t="e">
        <f t="shared" si="137"/>
        <v>#DIV/0!</v>
      </c>
      <c r="F79" s="3"/>
      <c r="G79" s="3"/>
      <c r="H79">
        <f t="shared" si="138"/>
        <v>0</v>
      </c>
      <c r="L79">
        <f t="shared" si="139"/>
        <v>0</v>
      </c>
      <c r="M79">
        <f t="shared" si="140"/>
        <v>0</v>
      </c>
      <c r="O79">
        <f t="shared" ref="O79" si="149">SUM(I79:N79)</f>
        <v>0</v>
      </c>
    </row>
    <row r="80" spans="2:15" x14ac:dyDescent="0.25">
      <c r="B80" s="3"/>
      <c r="C80" s="3"/>
      <c r="D80" s="3"/>
      <c r="E80" s="2" t="e">
        <f t="shared" ref="E80" si="150">(B80)/(B80+C80+D80)</f>
        <v>#DIV/0!</v>
      </c>
      <c r="F80" s="3"/>
      <c r="G80" s="3"/>
      <c r="H80">
        <f t="shared" ref="H80" si="151">F80-G80</f>
        <v>0</v>
      </c>
      <c r="L80">
        <f t="shared" ref="L80" si="152">B80*10</f>
        <v>0</v>
      </c>
      <c r="M80">
        <f t="shared" ref="M80" si="153">D80*5</f>
        <v>0</v>
      </c>
      <c r="O80">
        <f t="shared" ref="O80" si="154">SUM(I80:N80)</f>
        <v>0</v>
      </c>
    </row>
    <row r="81" spans="2:15" x14ac:dyDescent="0.25">
      <c r="B81" s="3"/>
      <c r="C81" s="3"/>
      <c r="D81" s="3"/>
      <c r="E81" s="2" t="e">
        <f t="shared" si="137"/>
        <v>#DIV/0!</v>
      </c>
      <c r="F81" s="3"/>
      <c r="G81" s="3"/>
      <c r="H81">
        <f t="shared" si="138"/>
        <v>0</v>
      </c>
      <c r="L81">
        <f t="shared" si="139"/>
        <v>0</v>
      </c>
      <c r="M81">
        <f t="shared" si="140"/>
        <v>0</v>
      </c>
      <c r="O81">
        <f t="shared" ref="O81" si="155">SUM(I81:N81)</f>
        <v>0</v>
      </c>
    </row>
    <row r="82" spans="2:15" x14ac:dyDescent="0.25">
      <c r="B82" s="3"/>
      <c r="C82" s="3"/>
      <c r="D82" s="3"/>
      <c r="E82" s="2" t="e">
        <f t="shared" si="137"/>
        <v>#DIV/0!</v>
      </c>
      <c r="F82" s="3"/>
      <c r="G82" s="3"/>
      <c r="H82">
        <f t="shared" si="138"/>
        <v>0</v>
      </c>
      <c r="L82">
        <f t="shared" si="139"/>
        <v>0</v>
      </c>
      <c r="M82">
        <f t="shared" si="140"/>
        <v>0</v>
      </c>
      <c r="O82">
        <f t="shared" si="141"/>
        <v>0</v>
      </c>
    </row>
    <row r="83" spans="2:15" x14ac:dyDescent="0.25">
      <c r="B83" s="3"/>
      <c r="C83" s="3"/>
      <c r="D83" s="3"/>
      <c r="E83" s="2" t="e">
        <f t="shared" ref="E83:E84" si="156">(B83)/(B83+C83+D83)</f>
        <v>#DIV/0!</v>
      </c>
      <c r="F83" s="3"/>
      <c r="G83" s="3"/>
      <c r="H83">
        <f t="shared" ref="H83:H84" si="157">F83-G83</f>
        <v>0</v>
      </c>
      <c r="L83">
        <f t="shared" ref="L83:L84" si="158">B83*10</f>
        <v>0</v>
      </c>
      <c r="M83">
        <f t="shared" ref="M83:M84" si="159">D83*5</f>
        <v>0</v>
      </c>
      <c r="O83">
        <f t="shared" ref="O83" si="160">SUM(I83:N83)</f>
        <v>0</v>
      </c>
    </row>
    <row r="84" spans="2:15" x14ac:dyDescent="0.25">
      <c r="B84" s="3"/>
      <c r="C84" s="3"/>
      <c r="D84" s="3"/>
      <c r="E84" s="2" t="e">
        <f t="shared" si="156"/>
        <v>#DIV/0!</v>
      </c>
      <c r="F84" s="3"/>
      <c r="G84" s="3"/>
      <c r="H84">
        <f t="shared" si="157"/>
        <v>0</v>
      </c>
      <c r="L84">
        <f t="shared" si="158"/>
        <v>0</v>
      </c>
      <c r="M84">
        <f t="shared" si="159"/>
        <v>0</v>
      </c>
      <c r="O84">
        <f t="shared" ref="O84" si="161">SUM(I84:N84)</f>
        <v>0</v>
      </c>
    </row>
    <row r="85" spans="2:15" x14ac:dyDescent="0.25">
      <c r="B85" s="3"/>
      <c r="C85" s="3"/>
      <c r="D85" s="3"/>
      <c r="E85" s="2" t="e">
        <f t="shared" ref="E85:E90" si="162">(B85)/(B85+C85+D85)</f>
        <v>#DIV/0!</v>
      </c>
      <c r="F85" s="3"/>
      <c r="G85" s="3"/>
      <c r="H85">
        <f t="shared" ref="H85:H90" si="163">F85-G85</f>
        <v>0</v>
      </c>
      <c r="L85">
        <f t="shared" ref="L85:L90" si="164">B85*10</f>
        <v>0</v>
      </c>
      <c r="M85">
        <f t="shared" ref="M85:M90" si="165">D85*5</f>
        <v>0</v>
      </c>
      <c r="O85">
        <f t="shared" ref="O85" si="166">SUM(I85:N85)</f>
        <v>0</v>
      </c>
    </row>
    <row r="86" spans="2:15" x14ac:dyDescent="0.25">
      <c r="B86" s="3"/>
      <c r="C86" s="3"/>
      <c r="D86" s="3"/>
      <c r="E86" s="2" t="e">
        <f t="shared" si="162"/>
        <v>#DIV/0!</v>
      </c>
      <c r="F86" s="3"/>
      <c r="G86" s="3"/>
      <c r="H86">
        <f t="shared" si="163"/>
        <v>0</v>
      </c>
      <c r="L86">
        <f t="shared" si="164"/>
        <v>0</v>
      </c>
      <c r="M86">
        <f t="shared" si="165"/>
        <v>0</v>
      </c>
      <c r="O86">
        <f t="shared" ref="O86" si="167">SUM(I86:N86)</f>
        <v>0</v>
      </c>
    </row>
    <row r="87" spans="2:15" x14ac:dyDescent="0.25">
      <c r="B87" s="3"/>
      <c r="C87" s="3"/>
      <c r="D87" s="3"/>
      <c r="E87" s="2" t="e">
        <f t="shared" ref="E87" si="168">(B87)/(B87+C87+D87)</f>
        <v>#DIV/0!</v>
      </c>
      <c r="F87" s="3"/>
      <c r="G87" s="3"/>
      <c r="H87">
        <f t="shared" ref="H87" si="169">F87-G87</f>
        <v>0</v>
      </c>
      <c r="L87">
        <f t="shared" ref="L87" si="170">B87*10</f>
        <v>0</v>
      </c>
      <c r="M87">
        <f t="shared" ref="M87" si="171">D87*5</f>
        <v>0</v>
      </c>
      <c r="O87">
        <f t="shared" ref="O87" si="172">SUM(I87:N87)</f>
        <v>0</v>
      </c>
    </row>
    <row r="88" spans="2:15" x14ac:dyDescent="0.25">
      <c r="B88" s="3"/>
      <c r="C88" s="3"/>
      <c r="D88" s="3"/>
      <c r="E88" s="2" t="e">
        <f t="shared" ref="E88" si="173">(B88)/(B88+C88+D88)</f>
        <v>#DIV/0!</v>
      </c>
      <c r="F88" s="3"/>
      <c r="G88" s="3"/>
      <c r="H88">
        <f t="shared" ref="H88" si="174">F88-G88</f>
        <v>0</v>
      </c>
      <c r="L88">
        <f t="shared" ref="L88" si="175">B88*10</f>
        <v>0</v>
      </c>
      <c r="M88">
        <f t="shared" ref="M88" si="176">D88*5</f>
        <v>0</v>
      </c>
      <c r="O88">
        <f t="shared" ref="O88" si="177">SUM(I88:N88)</f>
        <v>0</v>
      </c>
    </row>
    <row r="89" spans="2:15" x14ac:dyDescent="0.25">
      <c r="B89" s="3"/>
      <c r="C89" s="3"/>
      <c r="D89" s="3"/>
      <c r="E89" s="2" t="e">
        <f t="shared" ref="E89" si="178">(B89)/(B89+C89+D89)</f>
        <v>#DIV/0!</v>
      </c>
      <c r="F89" s="3"/>
      <c r="G89" s="3"/>
      <c r="H89">
        <f t="shared" ref="H89" si="179">F89-G89</f>
        <v>0</v>
      </c>
      <c r="L89">
        <f t="shared" ref="L89" si="180">B89*10</f>
        <v>0</v>
      </c>
      <c r="M89">
        <f t="shared" ref="M89" si="181">D89*5</f>
        <v>0</v>
      </c>
      <c r="O89">
        <f t="shared" ref="O89" si="182">SUM(I89:N89)</f>
        <v>0</v>
      </c>
    </row>
    <row r="90" spans="2:15" x14ac:dyDescent="0.25">
      <c r="B90" s="3"/>
      <c r="C90" s="3"/>
      <c r="D90" s="3"/>
      <c r="E90" s="2" t="e">
        <f t="shared" si="162"/>
        <v>#DIV/0!</v>
      </c>
      <c r="F90" s="3"/>
      <c r="G90" s="3"/>
      <c r="H90">
        <f t="shared" si="163"/>
        <v>0</v>
      </c>
      <c r="L90">
        <f t="shared" si="164"/>
        <v>0</v>
      </c>
      <c r="M90">
        <f t="shared" si="165"/>
        <v>0</v>
      </c>
      <c r="O90">
        <f t="shared" ref="O90" si="183">SUM(I90:N90)</f>
        <v>0</v>
      </c>
    </row>
    <row r="91" spans="2:15" x14ac:dyDescent="0.25">
      <c r="B91" s="3"/>
      <c r="C91" s="3"/>
      <c r="D91" s="3"/>
      <c r="E91" s="2" t="e">
        <f t="shared" ref="E91:E94" si="184">(B91)/(B91+C91+D91)</f>
        <v>#DIV/0!</v>
      </c>
      <c r="F91" s="3"/>
      <c r="G91" s="3"/>
      <c r="H91">
        <f t="shared" ref="H91:H93" si="185">F91-G91</f>
        <v>0</v>
      </c>
      <c r="L91">
        <f t="shared" ref="L91:L94" si="186">B91*10</f>
        <v>0</v>
      </c>
      <c r="M91">
        <f t="shared" ref="M91:M94" si="187">D91*5</f>
        <v>0</v>
      </c>
      <c r="O91">
        <f t="shared" ref="O91:O94" si="188">SUM(I91:N91)</f>
        <v>0</v>
      </c>
    </row>
    <row r="92" spans="2:15" x14ac:dyDescent="0.25">
      <c r="B92" s="3"/>
      <c r="C92" s="3"/>
      <c r="D92" s="3"/>
      <c r="E92" s="2" t="e">
        <f t="shared" si="184"/>
        <v>#DIV/0!</v>
      </c>
      <c r="F92" s="3"/>
      <c r="G92" s="3"/>
      <c r="H92">
        <f t="shared" si="185"/>
        <v>0</v>
      </c>
      <c r="L92">
        <f t="shared" si="186"/>
        <v>0</v>
      </c>
      <c r="M92">
        <f t="shared" si="187"/>
        <v>0</v>
      </c>
      <c r="O92">
        <f t="shared" si="188"/>
        <v>0</v>
      </c>
    </row>
    <row r="93" spans="2:15" x14ac:dyDescent="0.25">
      <c r="B93" s="3"/>
      <c r="C93" s="3"/>
      <c r="D93" s="3"/>
      <c r="E93" s="2" t="e">
        <f t="shared" si="184"/>
        <v>#DIV/0!</v>
      </c>
      <c r="F93" s="3"/>
      <c r="G93" s="3"/>
      <c r="H93">
        <f t="shared" si="185"/>
        <v>0</v>
      </c>
      <c r="L93">
        <f t="shared" si="186"/>
        <v>0</v>
      </c>
      <c r="M93">
        <f t="shared" si="187"/>
        <v>0</v>
      </c>
      <c r="O93">
        <f t="shared" si="188"/>
        <v>0</v>
      </c>
    </row>
    <row r="94" spans="2:15" ht="15.75" customHeight="1" x14ac:dyDescent="0.25">
      <c r="B94" s="3"/>
      <c r="C94" s="3"/>
      <c r="D94" s="3"/>
      <c r="E94" s="2" t="e">
        <f t="shared" si="184"/>
        <v>#DIV/0!</v>
      </c>
      <c r="F94" s="3"/>
      <c r="G94" s="3"/>
      <c r="H94">
        <f>F94-G94</f>
        <v>0</v>
      </c>
      <c r="L94">
        <f t="shared" si="186"/>
        <v>0</v>
      </c>
      <c r="M94">
        <f t="shared" si="187"/>
        <v>0</v>
      </c>
      <c r="O94">
        <f t="shared" si="188"/>
        <v>0</v>
      </c>
    </row>
    <row r="95" spans="2:15" ht="15" customHeight="1" x14ac:dyDescent="0.25">
      <c r="B95" s="3"/>
      <c r="C95" s="3"/>
      <c r="D95" s="3"/>
      <c r="E95" s="2" t="e">
        <f t="shared" ref="E95:E96" si="189">(B95)/(B95+C95+D95)</f>
        <v>#DIV/0!</v>
      </c>
      <c r="F95" s="3"/>
      <c r="G95" s="3"/>
      <c r="H95">
        <f t="shared" ref="H95:H96" si="190">F95-G95</f>
        <v>0</v>
      </c>
      <c r="L95">
        <f t="shared" ref="L95:L96" si="191">B95*10</f>
        <v>0</v>
      </c>
      <c r="M95">
        <f t="shared" ref="M95:M96" si="192">D95*5</f>
        <v>0</v>
      </c>
      <c r="O95">
        <f t="shared" ref="O95:O96" si="193">SUM(I95:N95)</f>
        <v>0</v>
      </c>
    </row>
    <row r="96" spans="2:15" x14ac:dyDescent="0.25">
      <c r="B96" s="3"/>
      <c r="C96" s="3"/>
      <c r="D96" s="3"/>
      <c r="E96" s="2" t="e">
        <f t="shared" si="189"/>
        <v>#DIV/0!</v>
      </c>
      <c r="F96" s="3"/>
      <c r="G96" s="3"/>
      <c r="H96">
        <f t="shared" si="190"/>
        <v>0</v>
      </c>
      <c r="L96">
        <f t="shared" si="191"/>
        <v>0</v>
      </c>
      <c r="M96">
        <f t="shared" si="192"/>
        <v>0</v>
      </c>
      <c r="O96">
        <f t="shared" si="193"/>
        <v>0</v>
      </c>
    </row>
    <row r="97" spans="2:15" x14ac:dyDescent="0.25">
      <c r="B97" s="3"/>
      <c r="C97" s="3"/>
      <c r="D97" s="3"/>
      <c r="E97" s="2" t="e">
        <f t="shared" ref="E97:E176" si="194">(B97)/(B97+C97+D97)</f>
        <v>#DIV/0!</v>
      </c>
      <c r="H97">
        <f t="shared" ref="H97:H176" si="195">F97-G97</f>
        <v>0</v>
      </c>
      <c r="L97">
        <v>0</v>
      </c>
      <c r="M97">
        <f t="shared" ref="M97:M146" si="196">D97*5</f>
        <v>0</v>
      </c>
      <c r="O97">
        <f t="shared" ref="O97:O176" si="197">SUM(I97:N97)</f>
        <v>0</v>
      </c>
    </row>
    <row r="98" spans="2:15" ht="14.25" customHeight="1" x14ac:dyDescent="0.25">
      <c r="B98" s="3"/>
      <c r="C98" s="3"/>
      <c r="D98" s="3"/>
      <c r="E98" s="2" t="e">
        <f t="shared" ref="E98:E100" si="198">(B98)/(B98+C98+D98)</f>
        <v>#DIV/0!</v>
      </c>
      <c r="H98">
        <f t="shared" ref="H98:H100" si="199">F98-G98</f>
        <v>0</v>
      </c>
      <c r="L98">
        <v>0</v>
      </c>
      <c r="M98">
        <f t="shared" si="196"/>
        <v>0</v>
      </c>
      <c r="O98">
        <f t="shared" ref="O98" si="200">SUM(I98:N98)</f>
        <v>0</v>
      </c>
    </row>
    <row r="99" spans="2:15" x14ac:dyDescent="0.25">
      <c r="B99" s="3"/>
      <c r="C99" s="3"/>
      <c r="D99" s="3"/>
      <c r="E99" s="2" t="e">
        <f t="shared" si="198"/>
        <v>#DIV/0!</v>
      </c>
      <c r="H99">
        <f t="shared" si="199"/>
        <v>0</v>
      </c>
      <c r="L99">
        <f t="shared" ref="L99" si="201">B99*10</f>
        <v>0</v>
      </c>
      <c r="M99">
        <f t="shared" ref="M99" si="202">D99*5</f>
        <v>0</v>
      </c>
      <c r="O99">
        <f t="shared" ref="O99" si="203">SUM(I99:N99)</f>
        <v>0</v>
      </c>
    </row>
    <row r="100" spans="2:15" x14ac:dyDescent="0.25">
      <c r="B100" s="3"/>
      <c r="C100" s="3"/>
      <c r="D100" s="3"/>
      <c r="E100" s="2" t="e">
        <f t="shared" si="198"/>
        <v>#DIV/0!</v>
      </c>
      <c r="H100">
        <f t="shared" si="199"/>
        <v>0</v>
      </c>
      <c r="L100">
        <f t="shared" ref="L100" si="204">B100*10</f>
        <v>0</v>
      </c>
      <c r="M100">
        <f t="shared" ref="M100" si="205">D100*5</f>
        <v>0</v>
      </c>
      <c r="O100">
        <f>SUM(I100:N100)</f>
        <v>0</v>
      </c>
    </row>
    <row r="101" spans="2:15" x14ac:dyDescent="0.25">
      <c r="B101" s="3"/>
      <c r="C101" s="3"/>
      <c r="D101" s="3"/>
      <c r="E101" s="2" t="e">
        <f t="shared" ref="E101" si="206">(B101)/(B101+C101+D101)</f>
        <v>#DIV/0!</v>
      </c>
      <c r="H101">
        <f t="shared" ref="H101" si="207">F101-G101</f>
        <v>0</v>
      </c>
      <c r="L101">
        <f t="shared" ref="L101" si="208">B101*10</f>
        <v>0</v>
      </c>
      <c r="M101">
        <f t="shared" si="196"/>
        <v>0</v>
      </c>
      <c r="O101">
        <f t="shared" ref="O101" si="209">SUM(I101:N101)</f>
        <v>0</v>
      </c>
    </row>
    <row r="102" spans="2:15" x14ac:dyDescent="0.25">
      <c r="B102" s="3"/>
      <c r="C102" s="3"/>
      <c r="D102" s="3"/>
      <c r="E102" s="2" t="e">
        <f t="shared" ref="E102:E108" si="210">(B102)/(B102+C102+D102)</f>
        <v>#DIV/0!</v>
      </c>
      <c r="L102">
        <f t="shared" ref="L102:L106" si="211">B102*10</f>
        <v>0</v>
      </c>
      <c r="M102">
        <f t="shared" si="196"/>
        <v>0</v>
      </c>
      <c r="O102">
        <f t="shared" ref="O102" si="212">SUM(I102:N102)</f>
        <v>0</v>
      </c>
    </row>
    <row r="103" spans="2:15" x14ac:dyDescent="0.25">
      <c r="B103" s="3"/>
      <c r="C103" s="3"/>
      <c r="D103" s="3"/>
      <c r="E103" s="2" t="e">
        <f t="shared" si="210"/>
        <v>#DIV/0!</v>
      </c>
      <c r="H103">
        <f t="shared" ref="H103" si="213">F103-G103</f>
        <v>0</v>
      </c>
      <c r="L103">
        <f t="shared" si="211"/>
        <v>0</v>
      </c>
      <c r="M103">
        <f t="shared" ref="M103" si="214">D103*5</f>
        <v>0</v>
      </c>
      <c r="O103">
        <f t="shared" ref="O103" si="215">SUM(I103:N103)</f>
        <v>0</v>
      </c>
    </row>
    <row r="104" spans="2:15" x14ac:dyDescent="0.25">
      <c r="B104" s="3"/>
      <c r="C104" s="3"/>
      <c r="D104" s="3"/>
      <c r="E104" s="2" t="e">
        <f t="shared" si="210"/>
        <v>#DIV/0!</v>
      </c>
      <c r="H104">
        <f t="shared" ref="H104:H108" si="216">F104-G104</f>
        <v>0</v>
      </c>
      <c r="L104">
        <f t="shared" si="211"/>
        <v>0</v>
      </c>
      <c r="M104">
        <f t="shared" si="196"/>
        <v>0</v>
      </c>
      <c r="O104">
        <f t="shared" ref="O104" si="217">SUM(I104:N104)</f>
        <v>0</v>
      </c>
    </row>
    <row r="105" spans="2:15" x14ac:dyDescent="0.25">
      <c r="B105" s="3"/>
      <c r="C105" s="3"/>
      <c r="D105" s="3"/>
      <c r="E105" s="2" t="e">
        <f t="shared" ref="E105" si="218">(B105)/(B105+C105+D105)</f>
        <v>#DIV/0!</v>
      </c>
      <c r="H105">
        <f t="shared" si="216"/>
        <v>0</v>
      </c>
      <c r="L105">
        <f t="shared" ref="L105" si="219">B105*10</f>
        <v>0</v>
      </c>
      <c r="M105">
        <f t="shared" si="196"/>
        <v>0</v>
      </c>
      <c r="O105">
        <f t="shared" ref="O105" si="220">SUM(I105:N105)</f>
        <v>0</v>
      </c>
    </row>
    <row r="106" spans="2:15" x14ac:dyDescent="0.25">
      <c r="B106" s="3"/>
      <c r="C106" s="3"/>
      <c r="D106" s="3"/>
      <c r="E106" s="2" t="e">
        <f t="shared" si="210"/>
        <v>#DIV/0!</v>
      </c>
      <c r="H106">
        <f t="shared" si="216"/>
        <v>0</v>
      </c>
      <c r="L106">
        <f t="shared" si="211"/>
        <v>0</v>
      </c>
      <c r="M106">
        <f t="shared" ref="M106" si="221">D106*5</f>
        <v>0</v>
      </c>
      <c r="O106">
        <f t="shared" ref="O106" si="222">SUM(I106:N106)</f>
        <v>0</v>
      </c>
    </row>
    <row r="107" spans="2:15" ht="14.25" customHeight="1" x14ac:dyDescent="0.25">
      <c r="B107" s="3"/>
      <c r="C107" s="3"/>
      <c r="D107" s="3"/>
      <c r="E107" s="2" t="e">
        <f t="shared" si="210"/>
        <v>#DIV/0!</v>
      </c>
      <c r="H107">
        <f t="shared" si="216"/>
        <v>0</v>
      </c>
      <c r="L107">
        <v>0</v>
      </c>
      <c r="M107">
        <f t="shared" si="196"/>
        <v>0</v>
      </c>
      <c r="O107">
        <f t="shared" ref="O107" si="223">SUM(I107:N107)</f>
        <v>0</v>
      </c>
    </row>
    <row r="108" spans="2:15" x14ac:dyDescent="0.25">
      <c r="B108" s="3"/>
      <c r="C108" s="3"/>
      <c r="D108" s="3"/>
      <c r="E108" s="2" t="e">
        <f t="shared" si="210"/>
        <v>#DIV/0!</v>
      </c>
      <c r="H108">
        <f t="shared" si="216"/>
        <v>0</v>
      </c>
      <c r="L108">
        <f t="shared" ref="L108" si="224">B108*10</f>
        <v>0</v>
      </c>
      <c r="M108">
        <f t="shared" si="196"/>
        <v>0</v>
      </c>
      <c r="O108">
        <f t="shared" ref="O108" si="225">SUM(I108:N108)</f>
        <v>0</v>
      </c>
    </row>
    <row r="109" spans="2:15" x14ac:dyDescent="0.25">
      <c r="B109" s="3"/>
      <c r="C109" s="3"/>
      <c r="D109" s="3"/>
      <c r="E109" s="2" t="e">
        <f t="shared" si="194"/>
        <v>#DIV/0!</v>
      </c>
      <c r="H109">
        <f t="shared" si="195"/>
        <v>0</v>
      </c>
      <c r="L109">
        <f t="shared" ref="L109:L183" si="226">B109*10</f>
        <v>0</v>
      </c>
      <c r="M109">
        <f t="shared" si="196"/>
        <v>0</v>
      </c>
      <c r="O109">
        <f t="shared" si="197"/>
        <v>0</v>
      </c>
    </row>
    <row r="110" spans="2:15" x14ac:dyDescent="0.25">
      <c r="B110" s="3"/>
      <c r="C110" s="3"/>
      <c r="D110" s="3"/>
      <c r="E110" s="2" t="e">
        <f t="shared" ref="E110" si="227">(B110)/(B110+C110+D110)</f>
        <v>#DIV/0!</v>
      </c>
      <c r="H110">
        <f t="shared" ref="H110" si="228">F110-G110</f>
        <v>0</v>
      </c>
      <c r="L110">
        <f t="shared" ref="L110" si="229">B110*10</f>
        <v>0</v>
      </c>
      <c r="M110">
        <f t="shared" ref="M110" si="230">D110*5</f>
        <v>0</v>
      </c>
      <c r="O110">
        <f t="shared" ref="O110" si="231">SUM(I110:N110)</f>
        <v>0</v>
      </c>
    </row>
    <row r="111" spans="2:15" x14ac:dyDescent="0.25">
      <c r="B111" s="3"/>
      <c r="C111" s="3"/>
      <c r="D111" s="3"/>
      <c r="E111" s="2" t="e">
        <f t="shared" si="194"/>
        <v>#DIV/0!</v>
      </c>
      <c r="H111">
        <f t="shared" si="195"/>
        <v>0</v>
      </c>
      <c r="L111">
        <f t="shared" si="226"/>
        <v>0</v>
      </c>
      <c r="M111">
        <f t="shared" si="196"/>
        <v>0</v>
      </c>
      <c r="O111">
        <f t="shared" si="197"/>
        <v>0</v>
      </c>
    </row>
    <row r="112" spans="2:15" ht="14.25" customHeight="1" x14ac:dyDescent="0.25">
      <c r="B112" s="3"/>
      <c r="C112" s="3"/>
      <c r="D112" s="3"/>
      <c r="E112" s="2" t="e">
        <f t="shared" si="194"/>
        <v>#DIV/0!</v>
      </c>
      <c r="H112">
        <f t="shared" si="195"/>
        <v>0</v>
      </c>
      <c r="L112">
        <v>0</v>
      </c>
      <c r="M112">
        <f t="shared" ref="M112" si="232">D112*5</f>
        <v>0</v>
      </c>
      <c r="O112">
        <f t="shared" si="197"/>
        <v>0</v>
      </c>
    </row>
    <row r="113" spans="2:15" ht="14.25" customHeight="1" x14ac:dyDescent="0.25">
      <c r="B113" s="3"/>
      <c r="C113" s="3"/>
      <c r="D113" s="3"/>
      <c r="E113" s="2" t="e">
        <f t="shared" ref="E113:E114" si="233">(B113)/(B113+C113+D113)</f>
        <v>#DIV/0!</v>
      </c>
      <c r="H113">
        <f t="shared" ref="H113:H114" si="234">F113-G113</f>
        <v>0</v>
      </c>
      <c r="L113">
        <v>0</v>
      </c>
      <c r="M113">
        <f t="shared" ref="M113:M114" si="235">D113*5</f>
        <v>0</v>
      </c>
      <c r="O113">
        <f t="shared" ref="O113" si="236">SUM(I113:N113)</f>
        <v>0</v>
      </c>
    </row>
    <row r="114" spans="2:15" x14ac:dyDescent="0.25">
      <c r="B114" s="3"/>
      <c r="C114" s="3"/>
      <c r="D114" s="3"/>
      <c r="E114" s="2" t="e">
        <f t="shared" si="233"/>
        <v>#DIV/0!</v>
      </c>
      <c r="H114">
        <f t="shared" si="234"/>
        <v>0</v>
      </c>
      <c r="L114">
        <f t="shared" ref="L114" si="237">B114*10</f>
        <v>0</v>
      </c>
      <c r="M114">
        <f t="shared" si="235"/>
        <v>0</v>
      </c>
      <c r="O114">
        <f t="shared" ref="O114" si="238">SUM(I114:N114)</f>
        <v>0</v>
      </c>
    </row>
    <row r="115" spans="2:15" x14ac:dyDescent="0.25">
      <c r="B115" s="3"/>
      <c r="C115" s="3"/>
      <c r="D115" s="3"/>
      <c r="E115" s="2" t="e">
        <f t="shared" si="194"/>
        <v>#DIV/0!</v>
      </c>
      <c r="H115">
        <f t="shared" si="195"/>
        <v>0</v>
      </c>
      <c r="L115">
        <f t="shared" si="226"/>
        <v>0</v>
      </c>
      <c r="M115">
        <f t="shared" ref="M115:M126" si="239">D115*5</f>
        <v>0</v>
      </c>
      <c r="O115">
        <f t="shared" si="197"/>
        <v>0</v>
      </c>
    </row>
    <row r="116" spans="2:15" x14ac:dyDescent="0.25">
      <c r="B116" s="3"/>
      <c r="C116" s="3"/>
      <c r="D116" s="3"/>
      <c r="E116" s="2" t="e">
        <f t="shared" si="194"/>
        <v>#DIV/0!</v>
      </c>
      <c r="H116">
        <f t="shared" si="195"/>
        <v>0</v>
      </c>
      <c r="L116">
        <f t="shared" si="226"/>
        <v>0</v>
      </c>
      <c r="M116">
        <f t="shared" si="239"/>
        <v>0</v>
      </c>
      <c r="O116">
        <f t="shared" si="197"/>
        <v>0</v>
      </c>
    </row>
    <row r="117" spans="2:15" x14ac:dyDescent="0.25">
      <c r="B117" s="3"/>
      <c r="C117" s="3"/>
      <c r="D117" s="3"/>
      <c r="E117" s="2" t="e">
        <f t="shared" ref="E117:E119" si="240">(B117)/(B117+C117+D117)</f>
        <v>#DIV/0!</v>
      </c>
      <c r="H117">
        <f t="shared" ref="H117:H119" si="241">F117-G117</f>
        <v>0</v>
      </c>
      <c r="L117">
        <f t="shared" ref="L117:L119" si="242">B117*10</f>
        <v>0</v>
      </c>
      <c r="M117">
        <f t="shared" ref="M117:M119" si="243">D117*5</f>
        <v>0</v>
      </c>
      <c r="O117">
        <f t="shared" ref="O117:O118" si="244">SUM(I117:N117)</f>
        <v>0</v>
      </c>
    </row>
    <row r="118" spans="2:15" x14ac:dyDescent="0.25">
      <c r="B118" s="3"/>
      <c r="C118" s="3"/>
      <c r="D118" s="3"/>
      <c r="E118" s="2" t="e">
        <f t="shared" si="240"/>
        <v>#DIV/0!</v>
      </c>
      <c r="H118">
        <f t="shared" si="241"/>
        <v>0</v>
      </c>
      <c r="L118">
        <f t="shared" si="242"/>
        <v>0</v>
      </c>
      <c r="M118">
        <f t="shared" si="243"/>
        <v>0</v>
      </c>
      <c r="O118">
        <f t="shared" si="244"/>
        <v>0</v>
      </c>
    </row>
    <row r="119" spans="2:15" x14ac:dyDescent="0.25">
      <c r="B119" s="3"/>
      <c r="C119" s="3"/>
      <c r="D119" s="3"/>
      <c r="E119" s="2" t="e">
        <f t="shared" si="240"/>
        <v>#DIV/0!</v>
      </c>
      <c r="H119">
        <f t="shared" si="241"/>
        <v>0</v>
      </c>
      <c r="L119">
        <f t="shared" si="242"/>
        <v>0</v>
      </c>
      <c r="M119">
        <f t="shared" si="243"/>
        <v>0</v>
      </c>
      <c r="O119">
        <f t="shared" ref="O119" si="245">SUM(I119:N119)</f>
        <v>0</v>
      </c>
    </row>
    <row r="120" spans="2:15" x14ac:dyDescent="0.25">
      <c r="B120" s="3"/>
      <c r="C120" s="3"/>
      <c r="D120" s="3"/>
      <c r="E120" s="2" t="e">
        <f t="shared" ref="E120:E121" si="246">(B120)/(B120+C120+D120)</f>
        <v>#DIV/0!</v>
      </c>
      <c r="H120">
        <f t="shared" ref="H120:H121" si="247">F120-G120</f>
        <v>0</v>
      </c>
      <c r="L120">
        <f t="shared" ref="L120:L121" si="248">B120*10</f>
        <v>0</v>
      </c>
      <c r="M120">
        <f t="shared" si="239"/>
        <v>0</v>
      </c>
      <c r="O120">
        <f t="shared" ref="O120" si="249">SUM(I120:N120)</f>
        <v>0</v>
      </c>
    </row>
    <row r="121" spans="2:15" x14ac:dyDescent="0.25">
      <c r="B121" s="3"/>
      <c r="C121" s="3"/>
      <c r="D121" s="3"/>
      <c r="E121" s="2" t="e">
        <f t="shared" si="246"/>
        <v>#DIV/0!</v>
      </c>
      <c r="H121">
        <f t="shared" si="247"/>
        <v>0</v>
      </c>
      <c r="L121">
        <f t="shared" si="248"/>
        <v>0</v>
      </c>
      <c r="M121">
        <f t="shared" si="239"/>
        <v>0</v>
      </c>
      <c r="O121">
        <f t="shared" ref="O121" si="250">SUM(I121:N121)</f>
        <v>0</v>
      </c>
    </row>
    <row r="122" spans="2:15" x14ac:dyDescent="0.25">
      <c r="B122" s="3"/>
      <c r="C122" s="3"/>
      <c r="D122" s="3"/>
      <c r="E122" s="2" t="e">
        <f t="shared" si="194"/>
        <v>#DIV/0!</v>
      </c>
      <c r="H122">
        <f t="shared" si="195"/>
        <v>0</v>
      </c>
      <c r="L122">
        <f t="shared" si="226"/>
        <v>0</v>
      </c>
      <c r="M122">
        <f t="shared" si="239"/>
        <v>0</v>
      </c>
      <c r="O122">
        <f t="shared" ref="O122" si="251">SUM(I122:N122)</f>
        <v>0</v>
      </c>
    </row>
    <row r="123" spans="2:15" ht="14.25" customHeight="1" x14ac:dyDescent="0.25">
      <c r="B123" s="3"/>
      <c r="C123" s="3"/>
      <c r="D123" s="3"/>
      <c r="E123" s="2" t="e">
        <f t="shared" si="194"/>
        <v>#DIV/0!</v>
      </c>
      <c r="H123">
        <f t="shared" si="195"/>
        <v>0</v>
      </c>
      <c r="L123">
        <v>0</v>
      </c>
      <c r="M123">
        <f t="shared" si="239"/>
        <v>0</v>
      </c>
      <c r="O123">
        <f t="shared" si="197"/>
        <v>0</v>
      </c>
    </row>
    <row r="124" spans="2:15" ht="14.25" customHeight="1" x14ac:dyDescent="0.25">
      <c r="B124" s="3"/>
      <c r="C124" s="3"/>
      <c r="D124" s="3"/>
      <c r="E124" s="2" t="e">
        <f t="shared" si="194"/>
        <v>#DIV/0!</v>
      </c>
      <c r="H124">
        <f t="shared" si="195"/>
        <v>0</v>
      </c>
      <c r="L124">
        <v>0</v>
      </c>
      <c r="M124">
        <f t="shared" si="239"/>
        <v>0</v>
      </c>
      <c r="O124">
        <f t="shared" si="197"/>
        <v>0</v>
      </c>
    </row>
    <row r="125" spans="2:15" x14ac:dyDescent="0.25">
      <c r="B125" s="3"/>
      <c r="C125" s="3"/>
      <c r="D125" s="3"/>
      <c r="E125" s="2" t="e">
        <f t="shared" si="194"/>
        <v>#DIV/0!</v>
      </c>
      <c r="H125">
        <f t="shared" si="195"/>
        <v>0</v>
      </c>
      <c r="L125">
        <f t="shared" si="226"/>
        <v>0</v>
      </c>
      <c r="M125">
        <f t="shared" si="239"/>
        <v>0</v>
      </c>
      <c r="O125">
        <f t="shared" si="197"/>
        <v>0</v>
      </c>
    </row>
    <row r="126" spans="2:15" ht="14.25" customHeight="1" x14ac:dyDescent="0.25">
      <c r="B126" s="3"/>
      <c r="C126" s="3"/>
      <c r="D126" s="3"/>
      <c r="E126" s="2" t="e">
        <f t="shared" si="194"/>
        <v>#DIV/0!</v>
      </c>
      <c r="H126">
        <f t="shared" si="195"/>
        <v>0</v>
      </c>
      <c r="L126">
        <v>0</v>
      </c>
      <c r="M126">
        <f t="shared" si="239"/>
        <v>0</v>
      </c>
      <c r="O126">
        <f t="shared" ref="O126" si="252">SUM(I126:N126)</f>
        <v>0</v>
      </c>
    </row>
    <row r="127" spans="2:15" x14ac:dyDescent="0.25">
      <c r="B127" s="3"/>
      <c r="C127" s="3"/>
      <c r="D127" s="3"/>
      <c r="E127" s="2" t="e">
        <f t="shared" ref="E127:E131" si="253">(B127)/(B127+C127+D127)</f>
        <v>#DIV/0!</v>
      </c>
      <c r="H127">
        <f t="shared" ref="H127:H131" si="254">F127-G127</f>
        <v>0</v>
      </c>
      <c r="L127">
        <f t="shared" ref="L127:L129" si="255">B127*10</f>
        <v>0</v>
      </c>
      <c r="M127">
        <f t="shared" ref="M127" si="256">D127*5</f>
        <v>0</v>
      </c>
      <c r="O127">
        <f t="shared" ref="O127" si="257">SUM(I127:N127)</f>
        <v>0</v>
      </c>
    </row>
    <row r="128" spans="2:15" x14ac:dyDescent="0.25">
      <c r="B128" s="3"/>
      <c r="C128" s="3"/>
      <c r="D128" s="3"/>
      <c r="E128" s="2" t="e">
        <f t="shared" si="253"/>
        <v>#DIV/0!</v>
      </c>
      <c r="H128">
        <f t="shared" si="254"/>
        <v>0</v>
      </c>
      <c r="L128">
        <f t="shared" si="255"/>
        <v>0</v>
      </c>
      <c r="M128">
        <f t="shared" ref="M128" si="258">D128*5</f>
        <v>0</v>
      </c>
      <c r="O128">
        <f t="shared" ref="O128" si="259">SUM(I128:N128)</f>
        <v>0</v>
      </c>
    </row>
    <row r="129" spans="2:15" ht="16.5" customHeight="1" x14ac:dyDescent="0.25">
      <c r="B129" s="3"/>
      <c r="C129" s="3"/>
      <c r="D129" s="3"/>
      <c r="E129" s="2" t="e">
        <f t="shared" si="253"/>
        <v>#DIV/0!</v>
      </c>
      <c r="H129">
        <f t="shared" si="254"/>
        <v>0</v>
      </c>
      <c r="L129">
        <f t="shared" si="255"/>
        <v>0</v>
      </c>
      <c r="M129">
        <f t="shared" ref="M129:M131" si="260">D129*5</f>
        <v>0</v>
      </c>
      <c r="O129">
        <f t="shared" ref="O129:O130" si="261">SUM(I129:N129)</f>
        <v>0</v>
      </c>
    </row>
    <row r="130" spans="2:15" ht="14.25" customHeight="1" x14ac:dyDescent="0.25">
      <c r="B130" s="3"/>
      <c r="C130" s="3"/>
      <c r="D130" s="3"/>
      <c r="E130" s="2" t="e">
        <f t="shared" si="253"/>
        <v>#DIV/0!</v>
      </c>
      <c r="H130">
        <f t="shared" si="254"/>
        <v>0</v>
      </c>
      <c r="L130">
        <v>0</v>
      </c>
      <c r="M130">
        <f t="shared" si="260"/>
        <v>0</v>
      </c>
      <c r="O130">
        <f t="shared" si="261"/>
        <v>0</v>
      </c>
    </row>
    <row r="131" spans="2:15" x14ac:dyDescent="0.25">
      <c r="B131" s="3"/>
      <c r="C131" s="3"/>
      <c r="D131" s="3"/>
      <c r="E131" s="2" t="e">
        <f t="shared" si="253"/>
        <v>#DIV/0!</v>
      </c>
      <c r="H131">
        <f t="shared" si="254"/>
        <v>0</v>
      </c>
      <c r="L131">
        <f t="shared" ref="L131" si="262">B131*10</f>
        <v>0</v>
      </c>
      <c r="M131">
        <f t="shared" si="260"/>
        <v>0</v>
      </c>
      <c r="O131">
        <f t="shared" ref="O131" si="263">SUM(I131:N131)</f>
        <v>0</v>
      </c>
    </row>
    <row r="132" spans="2:15" x14ac:dyDescent="0.25">
      <c r="B132" s="3"/>
      <c r="C132" s="3"/>
      <c r="D132" s="3"/>
      <c r="E132" s="2" t="e">
        <f t="shared" si="194"/>
        <v>#DIV/0!</v>
      </c>
      <c r="H132">
        <f t="shared" si="195"/>
        <v>0</v>
      </c>
      <c r="L132">
        <f t="shared" si="226"/>
        <v>0</v>
      </c>
      <c r="M132">
        <f t="shared" si="196"/>
        <v>0</v>
      </c>
      <c r="O132">
        <f t="shared" si="197"/>
        <v>0</v>
      </c>
    </row>
    <row r="133" spans="2:15" x14ac:dyDescent="0.25">
      <c r="B133" s="3"/>
      <c r="C133" s="3"/>
      <c r="D133" s="3"/>
      <c r="E133" s="2" t="e">
        <f t="shared" ref="E133" si="264">(B133)/(B133+C133+D133)</f>
        <v>#DIV/0!</v>
      </c>
      <c r="H133">
        <f t="shared" ref="H133" si="265">F133-G133</f>
        <v>0</v>
      </c>
      <c r="L133">
        <f t="shared" ref="L133" si="266">B133*10</f>
        <v>0</v>
      </c>
      <c r="M133">
        <f t="shared" ref="M133" si="267">D133*5</f>
        <v>0</v>
      </c>
      <c r="O133">
        <f t="shared" ref="O133" si="268">SUM(I133:N133)</f>
        <v>0</v>
      </c>
    </row>
    <row r="134" spans="2:15" ht="14.25" customHeight="1" x14ac:dyDescent="0.25">
      <c r="B134" s="3"/>
      <c r="C134" s="3"/>
      <c r="D134" s="3"/>
      <c r="E134" s="2" t="e">
        <f t="shared" ref="E134" si="269">(B134)/(B134+C134+D134)</f>
        <v>#DIV/0!</v>
      </c>
      <c r="H134">
        <f t="shared" ref="H134" si="270">F134-G134</f>
        <v>0</v>
      </c>
      <c r="L134">
        <v>0</v>
      </c>
      <c r="M134">
        <f t="shared" si="196"/>
        <v>0</v>
      </c>
      <c r="O134">
        <f t="shared" ref="O134" si="271">SUM(I134:N134)</f>
        <v>0</v>
      </c>
    </row>
    <row r="135" spans="2:15" x14ac:dyDescent="0.25">
      <c r="B135" s="3"/>
      <c r="C135" s="3"/>
      <c r="D135" s="3"/>
      <c r="E135" s="2" t="e">
        <f t="shared" si="194"/>
        <v>#DIV/0!</v>
      </c>
      <c r="H135">
        <f t="shared" si="195"/>
        <v>0</v>
      </c>
      <c r="L135">
        <f t="shared" si="226"/>
        <v>0</v>
      </c>
      <c r="M135">
        <f t="shared" si="196"/>
        <v>0</v>
      </c>
      <c r="O135">
        <f t="shared" si="197"/>
        <v>0</v>
      </c>
    </row>
    <row r="136" spans="2:15" x14ac:dyDescent="0.25">
      <c r="B136" s="3"/>
      <c r="C136" s="3"/>
      <c r="D136" s="3"/>
      <c r="E136" s="2" t="e">
        <f t="shared" ref="E136" si="272">(B136)/(B136+C136+D136)</f>
        <v>#DIV/0!</v>
      </c>
      <c r="H136">
        <f t="shared" ref="H136" si="273">F136-G136</f>
        <v>0</v>
      </c>
      <c r="L136">
        <f t="shared" ref="L136" si="274">B136*10</f>
        <v>0</v>
      </c>
      <c r="M136">
        <f t="shared" si="196"/>
        <v>0</v>
      </c>
      <c r="O136">
        <f t="shared" ref="O136" si="275">SUM(I136:N136)</f>
        <v>0</v>
      </c>
    </row>
    <row r="137" spans="2:15" x14ac:dyDescent="0.25">
      <c r="B137" s="3"/>
      <c r="C137" s="3"/>
      <c r="D137" s="3"/>
      <c r="E137" s="2" t="e">
        <f t="shared" si="194"/>
        <v>#DIV/0!</v>
      </c>
      <c r="H137">
        <f t="shared" si="195"/>
        <v>0</v>
      </c>
      <c r="L137">
        <f t="shared" si="226"/>
        <v>0</v>
      </c>
      <c r="M137">
        <f t="shared" si="196"/>
        <v>0</v>
      </c>
      <c r="O137">
        <f t="shared" si="197"/>
        <v>0</v>
      </c>
    </row>
    <row r="138" spans="2:15" x14ac:dyDescent="0.25">
      <c r="B138" s="3"/>
      <c r="C138" s="3"/>
      <c r="D138" s="3"/>
      <c r="E138" s="2" t="e">
        <f t="shared" ref="E138" si="276">(B138)/(B138+C138+D138)</f>
        <v>#DIV/0!</v>
      </c>
      <c r="H138">
        <f t="shared" ref="H138" si="277">F138-G138</f>
        <v>0</v>
      </c>
      <c r="L138">
        <f t="shared" ref="L138" si="278">B138*10</f>
        <v>0</v>
      </c>
      <c r="M138">
        <f t="shared" ref="M138" si="279">D138*5</f>
        <v>0</v>
      </c>
      <c r="O138">
        <f t="shared" ref="O138" si="280">SUM(I138:N138)</f>
        <v>0</v>
      </c>
    </row>
    <row r="139" spans="2:15" x14ac:dyDescent="0.25">
      <c r="B139" s="3"/>
      <c r="C139" s="3"/>
      <c r="D139" s="3"/>
      <c r="E139" s="2" t="e">
        <f t="shared" si="194"/>
        <v>#DIV/0!</v>
      </c>
      <c r="H139">
        <f t="shared" si="195"/>
        <v>0</v>
      </c>
      <c r="L139">
        <f t="shared" si="226"/>
        <v>0</v>
      </c>
      <c r="M139">
        <f t="shared" si="196"/>
        <v>0</v>
      </c>
      <c r="O139">
        <f t="shared" ref="O139" si="281">SUM(I139:N139)</f>
        <v>0</v>
      </c>
    </row>
    <row r="140" spans="2:15" x14ac:dyDescent="0.25">
      <c r="E140" s="2" t="e">
        <f t="shared" si="194"/>
        <v>#DIV/0!</v>
      </c>
      <c r="H140">
        <f t="shared" si="195"/>
        <v>0</v>
      </c>
      <c r="L140">
        <f t="shared" si="226"/>
        <v>0</v>
      </c>
      <c r="M140">
        <f t="shared" si="196"/>
        <v>0</v>
      </c>
      <c r="O140">
        <f t="shared" si="197"/>
        <v>0</v>
      </c>
    </row>
    <row r="141" spans="2:15" x14ac:dyDescent="0.25">
      <c r="E141" s="2" t="e">
        <f t="shared" ref="E141" si="282">(B141)/(B141+C141+D141)</f>
        <v>#DIV/0!</v>
      </c>
      <c r="H141">
        <f t="shared" ref="H141" si="283">F141-G141</f>
        <v>0</v>
      </c>
      <c r="L141">
        <f t="shared" ref="L141" si="284">B141*10</f>
        <v>0</v>
      </c>
      <c r="M141">
        <f t="shared" si="196"/>
        <v>0</v>
      </c>
      <c r="O141">
        <f t="shared" ref="O141" si="285">SUM(I141:N141)</f>
        <v>0</v>
      </c>
    </row>
    <row r="142" spans="2:15" x14ac:dyDescent="0.25">
      <c r="E142" s="2" t="e">
        <f t="shared" ref="E142" si="286">(B142)/(B142+C142+D142)</f>
        <v>#DIV/0!</v>
      </c>
      <c r="H142">
        <f t="shared" ref="H142" si="287">F142-G142</f>
        <v>0</v>
      </c>
      <c r="L142">
        <f t="shared" ref="L142" si="288">B142*10</f>
        <v>0</v>
      </c>
      <c r="M142">
        <f t="shared" si="196"/>
        <v>0</v>
      </c>
      <c r="O142">
        <f t="shared" ref="O142" si="289">SUM(I142:N142)</f>
        <v>0</v>
      </c>
    </row>
    <row r="143" spans="2:15" x14ac:dyDescent="0.25">
      <c r="E143" s="2" t="e">
        <f t="shared" si="194"/>
        <v>#DIV/0!</v>
      </c>
      <c r="H143">
        <f t="shared" si="195"/>
        <v>0</v>
      </c>
      <c r="L143">
        <f t="shared" si="226"/>
        <v>0</v>
      </c>
      <c r="M143">
        <f t="shared" si="196"/>
        <v>0</v>
      </c>
      <c r="O143">
        <f t="shared" si="197"/>
        <v>0</v>
      </c>
    </row>
    <row r="144" spans="2:15" x14ac:dyDescent="0.25">
      <c r="E144" s="2" t="e">
        <f t="shared" si="194"/>
        <v>#DIV/0!</v>
      </c>
      <c r="H144">
        <f t="shared" si="195"/>
        <v>0</v>
      </c>
      <c r="L144">
        <f t="shared" si="226"/>
        <v>0</v>
      </c>
      <c r="M144">
        <f t="shared" si="196"/>
        <v>0</v>
      </c>
      <c r="O144">
        <f t="shared" si="197"/>
        <v>0</v>
      </c>
    </row>
    <row r="145" spans="5:15" x14ac:dyDescent="0.25">
      <c r="E145" s="2" t="e">
        <f t="shared" ref="E145" si="290">(B145)/(B145+C145+D145)</f>
        <v>#DIV/0!</v>
      </c>
      <c r="H145">
        <f t="shared" ref="H145" si="291">F145-G145</f>
        <v>0</v>
      </c>
      <c r="L145">
        <f t="shared" ref="L145" si="292">B145*10</f>
        <v>0</v>
      </c>
      <c r="M145">
        <f t="shared" si="196"/>
        <v>0</v>
      </c>
      <c r="O145">
        <f t="shared" ref="O145" si="293">SUM(I145:N145)</f>
        <v>0</v>
      </c>
    </row>
    <row r="146" spans="5:15" x14ac:dyDescent="0.25">
      <c r="E146" s="2" t="e">
        <f t="shared" si="194"/>
        <v>#DIV/0!</v>
      </c>
      <c r="H146">
        <f t="shared" si="195"/>
        <v>0</v>
      </c>
      <c r="L146">
        <f t="shared" si="226"/>
        <v>0</v>
      </c>
      <c r="M146">
        <f t="shared" si="196"/>
        <v>0</v>
      </c>
      <c r="O146">
        <f t="shared" si="197"/>
        <v>0</v>
      </c>
    </row>
    <row r="147" spans="5:15" x14ac:dyDescent="0.25">
      <c r="E147" s="2" t="e">
        <f t="shared" si="194"/>
        <v>#DIV/0!</v>
      </c>
      <c r="H147">
        <f t="shared" si="195"/>
        <v>0</v>
      </c>
      <c r="L147">
        <f t="shared" si="226"/>
        <v>0</v>
      </c>
      <c r="M147">
        <v>0</v>
      </c>
      <c r="O147">
        <f t="shared" si="197"/>
        <v>0</v>
      </c>
    </row>
    <row r="148" spans="5:15" x14ac:dyDescent="0.25">
      <c r="E148" s="2" t="e">
        <f t="shared" si="194"/>
        <v>#DIV/0!</v>
      </c>
      <c r="H148">
        <f t="shared" si="195"/>
        <v>0</v>
      </c>
      <c r="L148">
        <f t="shared" si="226"/>
        <v>0</v>
      </c>
      <c r="M148">
        <f t="shared" ref="M148:M186" si="294">D148*5</f>
        <v>0</v>
      </c>
      <c r="O148">
        <f t="shared" si="197"/>
        <v>0</v>
      </c>
    </row>
    <row r="149" spans="5:15" x14ac:dyDescent="0.25">
      <c r="E149" s="2" t="e">
        <f t="shared" si="194"/>
        <v>#DIV/0!</v>
      </c>
      <c r="H149">
        <f t="shared" si="195"/>
        <v>0</v>
      </c>
      <c r="L149">
        <f t="shared" si="226"/>
        <v>0</v>
      </c>
      <c r="M149">
        <f t="shared" si="294"/>
        <v>0</v>
      </c>
      <c r="O149">
        <f t="shared" si="197"/>
        <v>0</v>
      </c>
    </row>
    <row r="150" spans="5:15" x14ac:dyDescent="0.25">
      <c r="E150" s="2" t="e">
        <f t="shared" si="194"/>
        <v>#DIV/0!</v>
      </c>
      <c r="H150">
        <f t="shared" si="195"/>
        <v>0</v>
      </c>
      <c r="L150">
        <f t="shared" si="226"/>
        <v>0</v>
      </c>
      <c r="M150">
        <f t="shared" si="294"/>
        <v>0</v>
      </c>
      <c r="O150">
        <f t="shared" si="197"/>
        <v>0</v>
      </c>
    </row>
    <row r="151" spans="5:15" x14ac:dyDescent="0.25">
      <c r="E151" s="2" t="e">
        <f t="shared" si="194"/>
        <v>#DIV/0!</v>
      </c>
      <c r="H151">
        <f t="shared" si="195"/>
        <v>0</v>
      </c>
      <c r="L151">
        <f t="shared" si="226"/>
        <v>0</v>
      </c>
      <c r="M151">
        <f t="shared" si="294"/>
        <v>0</v>
      </c>
      <c r="O151">
        <f t="shared" si="197"/>
        <v>0</v>
      </c>
    </row>
    <row r="152" spans="5:15" x14ac:dyDescent="0.25">
      <c r="E152" s="2" t="e">
        <f t="shared" si="194"/>
        <v>#DIV/0!</v>
      </c>
      <c r="H152">
        <f t="shared" si="195"/>
        <v>0</v>
      </c>
      <c r="L152">
        <f t="shared" si="226"/>
        <v>0</v>
      </c>
      <c r="M152">
        <f t="shared" si="294"/>
        <v>0</v>
      </c>
      <c r="O152">
        <f t="shared" si="197"/>
        <v>0</v>
      </c>
    </row>
    <row r="153" spans="5:15" x14ac:dyDescent="0.25">
      <c r="E153" s="2" t="e">
        <f t="shared" si="194"/>
        <v>#DIV/0!</v>
      </c>
      <c r="H153">
        <f t="shared" si="195"/>
        <v>0</v>
      </c>
      <c r="L153">
        <f t="shared" si="226"/>
        <v>0</v>
      </c>
      <c r="M153">
        <f t="shared" si="294"/>
        <v>0</v>
      </c>
      <c r="O153">
        <f t="shared" si="197"/>
        <v>0</v>
      </c>
    </row>
    <row r="154" spans="5:15" x14ac:dyDescent="0.25">
      <c r="E154" s="2" t="e">
        <f t="shared" si="194"/>
        <v>#DIV/0!</v>
      </c>
      <c r="H154">
        <f t="shared" si="195"/>
        <v>0</v>
      </c>
      <c r="L154">
        <f t="shared" si="226"/>
        <v>0</v>
      </c>
      <c r="M154">
        <f t="shared" si="294"/>
        <v>0</v>
      </c>
      <c r="O154">
        <f t="shared" si="197"/>
        <v>0</v>
      </c>
    </row>
    <row r="155" spans="5:15" x14ac:dyDescent="0.25">
      <c r="E155" s="2" t="e">
        <f t="shared" si="194"/>
        <v>#DIV/0!</v>
      </c>
      <c r="H155">
        <f t="shared" si="195"/>
        <v>0</v>
      </c>
      <c r="L155">
        <f t="shared" si="226"/>
        <v>0</v>
      </c>
      <c r="M155">
        <f t="shared" si="294"/>
        <v>0</v>
      </c>
      <c r="O155">
        <f t="shared" si="197"/>
        <v>0</v>
      </c>
    </row>
    <row r="156" spans="5:15" x14ac:dyDescent="0.25">
      <c r="E156" s="2" t="e">
        <f t="shared" si="194"/>
        <v>#DIV/0!</v>
      </c>
      <c r="H156">
        <f t="shared" si="195"/>
        <v>0</v>
      </c>
      <c r="L156">
        <f t="shared" si="226"/>
        <v>0</v>
      </c>
      <c r="M156">
        <f t="shared" si="294"/>
        <v>0</v>
      </c>
      <c r="O156">
        <f t="shared" si="197"/>
        <v>0</v>
      </c>
    </row>
    <row r="157" spans="5:15" x14ac:dyDescent="0.25">
      <c r="E157" s="2" t="e">
        <f t="shared" ref="E157" si="295">(B157)/(B157+C157+D157)</f>
        <v>#DIV/0!</v>
      </c>
      <c r="H157">
        <f t="shared" ref="H157" si="296">F157-G157</f>
        <v>0</v>
      </c>
      <c r="L157">
        <f t="shared" ref="L157" si="297">B157*10</f>
        <v>0</v>
      </c>
      <c r="M157">
        <f t="shared" si="294"/>
        <v>0</v>
      </c>
      <c r="O157">
        <f t="shared" ref="O157" si="298">SUM(I157:N157)</f>
        <v>0</v>
      </c>
    </row>
    <row r="158" spans="5:15" x14ac:dyDescent="0.25">
      <c r="E158" s="2" t="e">
        <f t="shared" si="194"/>
        <v>#DIV/0!</v>
      </c>
      <c r="H158">
        <f t="shared" si="195"/>
        <v>0</v>
      </c>
      <c r="L158">
        <f t="shared" si="226"/>
        <v>0</v>
      </c>
      <c r="M158">
        <f t="shared" si="294"/>
        <v>0</v>
      </c>
      <c r="O158">
        <f t="shared" si="197"/>
        <v>0</v>
      </c>
    </row>
    <row r="159" spans="5:15" x14ac:dyDescent="0.25">
      <c r="E159" s="2" t="e">
        <f t="shared" si="194"/>
        <v>#DIV/0!</v>
      </c>
      <c r="H159">
        <f t="shared" si="195"/>
        <v>0</v>
      </c>
      <c r="L159">
        <f t="shared" si="226"/>
        <v>0</v>
      </c>
      <c r="M159">
        <f t="shared" si="294"/>
        <v>0</v>
      </c>
      <c r="O159">
        <f t="shared" si="197"/>
        <v>0</v>
      </c>
    </row>
    <row r="160" spans="5:15" x14ac:dyDescent="0.25">
      <c r="E160" s="2" t="e">
        <f t="shared" si="194"/>
        <v>#DIV/0!</v>
      </c>
      <c r="H160">
        <f t="shared" si="195"/>
        <v>0</v>
      </c>
      <c r="L160">
        <f t="shared" si="226"/>
        <v>0</v>
      </c>
      <c r="M160">
        <f t="shared" si="294"/>
        <v>0</v>
      </c>
      <c r="O160">
        <f t="shared" si="197"/>
        <v>0</v>
      </c>
    </row>
    <row r="161" spans="1:16" x14ac:dyDescent="0.25">
      <c r="E161" s="2" t="e">
        <f t="shared" si="194"/>
        <v>#DIV/0!</v>
      </c>
      <c r="H161">
        <f t="shared" si="195"/>
        <v>0</v>
      </c>
      <c r="L161">
        <f t="shared" si="226"/>
        <v>0</v>
      </c>
      <c r="M161">
        <f t="shared" si="294"/>
        <v>0</v>
      </c>
      <c r="O161">
        <f t="shared" si="197"/>
        <v>0</v>
      </c>
    </row>
    <row r="162" spans="1:16" x14ac:dyDescent="0.25">
      <c r="E162" s="2" t="e">
        <f t="shared" si="194"/>
        <v>#DIV/0!</v>
      </c>
      <c r="H162">
        <f t="shared" si="195"/>
        <v>0</v>
      </c>
      <c r="L162">
        <f t="shared" si="226"/>
        <v>0</v>
      </c>
      <c r="M162">
        <f t="shared" si="294"/>
        <v>0</v>
      </c>
      <c r="O162">
        <f t="shared" si="197"/>
        <v>0</v>
      </c>
    </row>
    <row r="163" spans="1:16" x14ac:dyDescent="0.25">
      <c r="E163" s="2" t="e">
        <f t="shared" si="194"/>
        <v>#DIV/0!</v>
      </c>
      <c r="H163">
        <f t="shared" si="195"/>
        <v>0</v>
      </c>
      <c r="L163">
        <f t="shared" si="226"/>
        <v>0</v>
      </c>
      <c r="M163">
        <f t="shared" si="294"/>
        <v>0</v>
      </c>
      <c r="O163">
        <f t="shared" si="197"/>
        <v>0</v>
      </c>
    </row>
    <row r="164" spans="1:16" x14ac:dyDescent="0.25">
      <c r="E164" s="2" t="e">
        <f t="shared" ref="E164" si="299">(B164)/(B164+C164+D164)</f>
        <v>#DIV/0!</v>
      </c>
      <c r="H164">
        <f t="shared" ref="H164" si="300">F164-G164</f>
        <v>0</v>
      </c>
      <c r="L164">
        <f t="shared" ref="L164" si="301">B164*10</f>
        <v>0</v>
      </c>
      <c r="M164">
        <f t="shared" ref="M164" si="302">D164*5</f>
        <v>0</v>
      </c>
      <c r="O164">
        <f t="shared" ref="O164" si="303">SUM(I164:N164)</f>
        <v>0</v>
      </c>
    </row>
    <row r="165" spans="1:16" x14ac:dyDescent="0.25">
      <c r="E165" s="2" t="e">
        <f t="shared" si="194"/>
        <v>#DIV/0!</v>
      </c>
      <c r="H165">
        <f t="shared" si="195"/>
        <v>0</v>
      </c>
      <c r="L165">
        <f t="shared" si="226"/>
        <v>0</v>
      </c>
      <c r="M165">
        <f t="shared" si="294"/>
        <v>0</v>
      </c>
      <c r="O165">
        <f t="shared" si="197"/>
        <v>0</v>
      </c>
    </row>
    <row r="166" spans="1:16" x14ac:dyDescent="0.25">
      <c r="E166" s="2" t="e">
        <f t="shared" si="194"/>
        <v>#DIV/0!</v>
      </c>
      <c r="H166">
        <f t="shared" si="195"/>
        <v>0</v>
      </c>
      <c r="L166">
        <f t="shared" si="226"/>
        <v>0</v>
      </c>
      <c r="M166">
        <f t="shared" si="294"/>
        <v>0</v>
      </c>
      <c r="O166">
        <f t="shared" si="197"/>
        <v>0</v>
      </c>
    </row>
    <row r="167" spans="1:16" x14ac:dyDescent="0.25">
      <c r="E167" s="2" t="e">
        <f t="shared" si="194"/>
        <v>#DIV/0!</v>
      </c>
      <c r="H167">
        <f t="shared" si="195"/>
        <v>0</v>
      </c>
      <c r="L167">
        <f t="shared" si="226"/>
        <v>0</v>
      </c>
      <c r="M167">
        <f t="shared" si="294"/>
        <v>0</v>
      </c>
      <c r="O167">
        <f t="shared" si="197"/>
        <v>0</v>
      </c>
    </row>
    <row r="168" spans="1:16" x14ac:dyDescent="0.25">
      <c r="A168" s="6"/>
      <c r="B168" s="4"/>
      <c r="C168" s="4"/>
      <c r="D168" s="4"/>
      <c r="E168" s="5" t="e">
        <f t="shared" si="194"/>
        <v>#DIV/0!</v>
      </c>
      <c r="F168" s="4"/>
      <c r="G168" s="4"/>
      <c r="H168" s="4">
        <f t="shared" si="195"/>
        <v>0</v>
      </c>
      <c r="I168" s="4"/>
      <c r="J168" s="4"/>
      <c r="K168" s="4"/>
      <c r="L168" s="4">
        <f t="shared" si="226"/>
        <v>0</v>
      </c>
      <c r="M168" s="4">
        <f t="shared" si="294"/>
        <v>0</v>
      </c>
      <c r="N168" s="4"/>
      <c r="O168" s="4">
        <f t="shared" si="197"/>
        <v>0</v>
      </c>
      <c r="P168" s="4"/>
    </row>
    <row r="169" spans="1:16" x14ac:dyDescent="0.25">
      <c r="E169" s="2" t="e">
        <f t="shared" si="194"/>
        <v>#DIV/0!</v>
      </c>
      <c r="H169">
        <f t="shared" si="195"/>
        <v>0</v>
      </c>
      <c r="L169">
        <f t="shared" si="226"/>
        <v>0</v>
      </c>
      <c r="M169">
        <f t="shared" si="294"/>
        <v>0</v>
      </c>
      <c r="O169">
        <f t="shared" si="197"/>
        <v>0</v>
      </c>
      <c r="P169" s="4"/>
    </row>
    <row r="170" spans="1:16" x14ac:dyDescent="0.25">
      <c r="E170" s="2" t="e">
        <f t="shared" si="194"/>
        <v>#DIV/0!</v>
      </c>
      <c r="H170">
        <f t="shared" si="195"/>
        <v>0</v>
      </c>
      <c r="L170">
        <f t="shared" si="226"/>
        <v>0</v>
      </c>
      <c r="M170">
        <f t="shared" si="294"/>
        <v>0</v>
      </c>
      <c r="O170">
        <f t="shared" si="197"/>
        <v>0</v>
      </c>
    </row>
    <row r="171" spans="1:16" x14ac:dyDescent="0.25">
      <c r="E171" s="2" t="e">
        <f t="shared" si="194"/>
        <v>#DIV/0!</v>
      </c>
      <c r="H171">
        <f t="shared" si="195"/>
        <v>0</v>
      </c>
      <c r="L171">
        <f t="shared" si="226"/>
        <v>0</v>
      </c>
      <c r="M171">
        <f t="shared" si="294"/>
        <v>0</v>
      </c>
      <c r="O171">
        <f t="shared" si="197"/>
        <v>0</v>
      </c>
    </row>
    <row r="172" spans="1:16" x14ac:dyDescent="0.25">
      <c r="A172" s="6"/>
      <c r="B172" s="4"/>
      <c r="C172" s="4"/>
      <c r="D172" s="4"/>
      <c r="E172" s="5" t="e">
        <f t="shared" si="194"/>
        <v>#DIV/0!</v>
      </c>
      <c r="F172" s="4"/>
      <c r="G172" s="4"/>
      <c r="H172" s="4">
        <f t="shared" si="195"/>
        <v>0</v>
      </c>
      <c r="I172" s="4"/>
      <c r="J172" s="4"/>
      <c r="K172" s="4"/>
      <c r="L172" s="4">
        <f t="shared" si="226"/>
        <v>0</v>
      </c>
      <c r="M172" s="4">
        <f t="shared" si="294"/>
        <v>0</v>
      </c>
      <c r="N172" s="4"/>
      <c r="O172" s="4">
        <f t="shared" si="197"/>
        <v>0</v>
      </c>
      <c r="P172" s="4"/>
    </row>
    <row r="173" spans="1:16" x14ac:dyDescent="0.25">
      <c r="A173" s="6"/>
      <c r="B173" s="4"/>
      <c r="C173" s="4"/>
      <c r="D173" s="4"/>
      <c r="E173" s="5" t="e">
        <f t="shared" si="194"/>
        <v>#DIV/0!</v>
      </c>
      <c r="F173" s="4"/>
      <c r="G173" s="4"/>
      <c r="H173" s="4">
        <f t="shared" si="195"/>
        <v>0</v>
      </c>
      <c r="I173" s="4"/>
      <c r="J173" s="4"/>
      <c r="K173" s="4"/>
      <c r="L173" s="4">
        <f t="shared" si="226"/>
        <v>0</v>
      </c>
      <c r="M173" s="4">
        <f t="shared" si="294"/>
        <v>0</v>
      </c>
      <c r="N173" s="4"/>
      <c r="O173" s="4">
        <f t="shared" si="197"/>
        <v>0</v>
      </c>
      <c r="P173" s="4"/>
    </row>
    <row r="174" spans="1:16" x14ac:dyDescent="0.25">
      <c r="A174" s="6"/>
      <c r="B174" s="4"/>
      <c r="C174" s="4"/>
      <c r="D174" s="4"/>
      <c r="E174" s="5" t="e">
        <f t="shared" si="194"/>
        <v>#DIV/0!</v>
      </c>
      <c r="F174" s="4"/>
      <c r="G174" s="4"/>
      <c r="H174" s="4">
        <f t="shared" si="195"/>
        <v>0</v>
      </c>
      <c r="I174" s="4"/>
      <c r="J174" s="4"/>
      <c r="K174" s="4"/>
      <c r="L174" s="4">
        <f t="shared" si="226"/>
        <v>0</v>
      </c>
      <c r="M174" s="4">
        <f t="shared" si="294"/>
        <v>0</v>
      </c>
      <c r="N174" s="4"/>
      <c r="O174" s="4">
        <f t="shared" si="197"/>
        <v>0</v>
      </c>
      <c r="P174" s="4"/>
    </row>
    <row r="175" spans="1:16" x14ac:dyDescent="0.25">
      <c r="A175" s="6"/>
      <c r="B175" s="4"/>
      <c r="C175" s="4"/>
      <c r="D175" s="4"/>
      <c r="E175" s="5" t="e">
        <f t="shared" si="194"/>
        <v>#DIV/0!</v>
      </c>
      <c r="F175" s="4"/>
      <c r="G175" s="4"/>
      <c r="H175" s="4">
        <f t="shared" si="195"/>
        <v>0</v>
      </c>
      <c r="I175" s="4"/>
      <c r="J175" s="4"/>
      <c r="K175" s="4"/>
      <c r="L175" s="4">
        <f t="shared" si="226"/>
        <v>0</v>
      </c>
      <c r="M175" s="4">
        <f t="shared" si="294"/>
        <v>0</v>
      </c>
      <c r="N175" s="4"/>
      <c r="O175" s="4">
        <f t="shared" si="197"/>
        <v>0</v>
      </c>
      <c r="P175" s="4"/>
    </row>
    <row r="176" spans="1:16" x14ac:dyDescent="0.25">
      <c r="A176" s="6"/>
      <c r="B176" s="4"/>
      <c r="C176" s="4"/>
      <c r="D176" s="4"/>
      <c r="E176" s="5" t="e">
        <f t="shared" si="194"/>
        <v>#DIV/0!</v>
      </c>
      <c r="F176" s="4"/>
      <c r="G176" s="4"/>
      <c r="H176" s="4">
        <f t="shared" si="195"/>
        <v>0</v>
      </c>
      <c r="I176" s="4"/>
      <c r="J176" s="4"/>
      <c r="K176" s="4"/>
      <c r="L176" s="4">
        <f t="shared" si="226"/>
        <v>0</v>
      </c>
      <c r="M176" s="4">
        <f t="shared" si="294"/>
        <v>0</v>
      </c>
      <c r="N176" s="4"/>
      <c r="O176" s="4">
        <f t="shared" si="197"/>
        <v>0</v>
      </c>
      <c r="P176" s="4"/>
    </row>
    <row r="177" spans="1:15" x14ac:dyDescent="0.25">
      <c r="A177" s="6"/>
      <c r="B177" s="4"/>
      <c r="C177" s="4"/>
      <c r="D177" s="4"/>
      <c r="E177" s="5" t="e">
        <f t="shared" ref="E177:E206" si="304">(B177)/(B177+C177+D177)</f>
        <v>#DIV/0!</v>
      </c>
      <c r="F177" s="4"/>
      <c r="G177" s="4"/>
      <c r="H177" s="4">
        <f t="shared" ref="H177:H206" si="305">F177-G177</f>
        <v>0</v>
      </c>
      <c r="I177" s="4"/>
      <c r="J177" s="4"/>
      <c r="K177" s="4"/>
      <c r="L177" s="4">
        <f t="shared" si="226"/>
        <v>0</v>
      </c>
      <c r="M177" s="4">
        <f t="shared" si="294"/>
        <v>0</v>
      </c>
      <c r="N177" s="4"/>
      <c r="O177" s="4">
        <f t="shared" ref="O177:O206" si="306">SUM(I177:N177)</f>
        <v>0</v>
      </c>
    </row>
    <row r="178" spans="1:15" x14ac:dyDescent="0.25">
      <c r="E178" s="2" t="e">
        <f t="shared" si="304"/>
        <v>#DIV/0!</v>
      </c>
      <c r="H178">
        <f t="shared" si="305"/>
        <v>0</v>
      </c>
      <c r="L178">
        <f t="shared" si="226"/>
        <v>0</v>
      </c>
      <c r="M178">
        <f t="shared" si="294"/>
        <v>0</v>
      </c>
      <c r="O178">
        <f t="shared" si="306"/>
        <v>0</v>
      </c>
    </row>
    <row r="179" spans="1:15" x14ac:dyDescent="0.25">
      <c r="E179" s="2" t="e">
        <f t="shared" si="304"/>
        <v>#DIV/0!</v>
      </c>
      <c r="H179">
        <f t="shared" si="305"/>
        <v>0</v>
      </c>
      <c r="L179">
        <f t="shared" si="226"/>
        <v>0</v>
      </c>
      <c r="M179">
        <f t="shared" si="294"/>
        <v>0</v>
      </c>
      <c r="O179">
        <f t="shared" si="306"/>
        <v>0</v>
      </c>
    </row>
    <row r="180" spans="1:15" x14ac:dyDescent="0.25">
      <c r="E180" s="2" t="e">
        <f t="shared" si="304"/>
        <v>#DIV/0!</v>
      </c>
      <c r="H180">
        <f t="shared" si="305"/>
        <v>0</v>
      </c>
      <c r="L180">
        <f t="shared" si="226"/>
        <v>0</v>
      </c>
      <c r="M180">
        <f t="shared" si="294"/>
        <v>0</v>
      </c>
      <c r="O180">
        <f t="shared" si="306"/>
        <v>0</v>
      </c>
    </row>
    <row r="181" spans="1:15" x14ac:dyDescent="0.25">
      <c r="E181" s="2" t="e">
        <f t="shared" si="304"/>
        <v>#DIV/0!</v>
      </c>
      <c r="H181">
        <f t="shared" si="305"/>
        <v>0</v>
      </c>
      <c r="L181">
        <f t="shared" si="226"/>
        <v>0</v>
      </c>
      <c r="M181">
        <f t="shared" si="294"/>
        <v>0</v>
      </c>
      <c r="O181">
        <f t="shared" si="306"/>
        <v>0</v>
      </c>
    </row>
    <row r="182" spans="1:15" x14ac:dyDescent="0.25">
      <c r="E182" s="2" t="e">
        <f t="shared" si="304"/>
        <v>#DIV/0!</v>
      </c>
      <c r="H182">
        <f t="shared" si="305"/>
        <v>0</v>
      </c>
      <c r="L182">
        <f t="shared" si="226"/>
        <v>0</v>
      </c>
      <c r="M182">
        <f t="shared" si="294"/>
        <v>0</v>
      </c>
      <c r="O182">
        <f t="shared" si="306"/>
        <v>0</v>
      </c>
    </row>
    <row r="183" spans="1:15" x14ac:dyDescent="0.25">
      <c r="E183" s="2" t="e">
        <f t="shared" si="304"/>
        <v>#DIV/0!</v>
      </c>
      <c r="H183">
        <f t="shared" si="305"/>
        <v>0</v>
      </c>
      <c r="L183">
        <f t="shared" si="226"/>
        <v>0</v>
      </c>
      <c r="M183">
        <f t="shared" si="294"/>
        <v>0</v>
      </c>
      <c r="O183">
        <f t="shared" si="306"/>
        <v>0</v>
      </c>
    </row>
    <row r="184" spans="1:15" x14ac:dyDescent="0.25">
      <c r="E184" s="2" t="e">
        <f t="shared" si="304"/>
        <v>#DIV/0!</v>
      </c>
      <c r="H184">
        <f t="shared" si="305"/>
        <v>0</v>
      </c>
      <c r="M184">
        <f t="shared" si="294"/>
        <v>0</v>
      </c>
      <c r="O184">
        <f t="shared" si="306"/>
        <v>0</v>
      </c>
    </row>
    <row r="185" spans="1:15" x14ac:dyDescent="0.25">
      <c r="E185" s="2" t="e">
        <f t="shared" si="304"/>
        <v>#DIV/0!</v>
      </c>
      <c r="H185">
        <f t="shared" si="305"/>
        <v>0</v>
      </c>
      <c r="M185">
        <f t="shared" si="294"/>
        <v>0</v>
      </c>
      <c r="O185">
        <f t="shared" si="306"/>
        <v>0</v>
      </c>
    </row>
    <row r="186" spans="1:15" x14ac:dyDescent="0.25">
      <c r="E186" s="2" t="e">
        <f t="shared" si="304"/>
        <v>#DIV/0!</v>
      </c>
      <c r="H186">
        <f t="shared" si="305"/>
        <v>0</v>
      </c>
      <c r="M186">
        <f t="shared" si="294"/>
        <v>0</v>
      </c>
      <c r="O186">
        <f t="shared" si="306"/>
        <v>0</v>
      </c>
    </row>
    <row r="187" spans="1:15" x14ac:dyDescent="0.25">
      <c r="E187" s="2" t="e">
        <f t="shared" si="304"/>
        <v>#DIV/0!</v>
      </c>
      <c r="H187">
        <f t="shared" si="305"/>
        <v>0</v>
      </c>
      <c r="M187">
        <f t="shared" ref="M187:M206" si="307">D187*5</f>
        <v>0</v>
      </c>
      <c r="O187">
        <f t="shared" si="306"/>
        <v>0</v>
      </c>
    </row>
    <row r="188" spans="1:15" x14ac:dyDescent="0.25">
      <c r="E188" s="2" t="e">
        <f t="shared" si="304"/>
        <v>#DIV/0!</v>
      </c>
      <c r="H188">
        <f t="shared" si="305"/>
        <v>0</v>
      </c>
      <c r="M188">
        <f t="shared" si="307"/>
        <v>0</v>
      </c>
      <c r="O188">
        <f t="shared" si="306"/>
        <v>0</v>
      </c>
    </row>
    <row r="189" spans="1:15" x14ac:dyDescent="0.25">
      <c r="E189" s="2" t="e">
        <f t="shared" si="304"/>
        <v>#DIV/0!</v>
      </c>
      <c r="H189">
        <f t="shared" si="305"/>
        <v>0</v>
      </c>
      <c r="M189">
        <f t="shared" si="307"/>
        <v>0</v>
      </c>
      <c r="O189">
        <f t="shared" si="306"/>
        <v>0</v>
      </c>
    </row>
    <row r="190" spans="1:15" x14ac:dyDescent="0.25">
      <c r="E190" s="2" t="e">
        <f t="shared" si="304"/>
        <v>#DIV/0!</v>
      </c>
      <c r="H190">
        <f t="shared" si="305"/>
        <v>0</v>
      </c>
      <c r="M190">
        <f t="shared" si="307"/>
        <v>0</v>
      </c>
      <c r="O190">
        <f t="shared" si="306"/>
        <v>0</v>
      </c>
    </row>
    <row r="191" spans="1:15" x14ac:dyDescent="0.25">
      <c r="E191" s="2" t="e">
        <f t="shared" si="304"/>
        <v>#DIV/0!</v>
      </c>
      <c r="H191">
        <f t="shared" si="305"/>
        <v>0</v>
      </c>
      <c r="M191">
        <f t="shared" si="307"/>
        <v>0</v>
      </c>
      <c r="O191">
        <f t="shared" si="306"/>
        <v>0</v>
      </c>
    </row>
    <row r="192" spans="1:15" x14ac:dyDescent="0.25">
      <c r="E192" s="2" t="e">
        <f t="shared" si="304"/>
        <v>#DIV/0!</v>
      </c>
      <c r="H192">
        <f t="shared" si="305"/>
        <v>0</v>
      </c>
      <c r="M192">
        <f t="shared" si="307"/>
        <v>0</v>
      </c>
      <c r="O192">
        <f t="shared" si="306"/>
        <v>0</v>
      </c>
    </row>
    <row r="193" spans="5:15" x14ac:dyDescent="0.25">
      <c r="E193" s="2" t="e">
        <f t="shared" si="304"/>
        <v>#DIV/0!</v>
      </c>
      <c r="H193">
        <f t="shared" si="305"/>
        <v>0</v>
      </c>
      <c r="M193">
        <f t="shared" si="307"/>
        <v>0</v>
      </c>
      <c r="O193">
        <f t="shared" si="306"/>
        <v>0</v>
      </c>
    </row>
    <row r="194" spans="5:15" x14ac:dyDescent="0.25">
      <c r="E194" s="2" t="e">
        <f t="shared" si="304"/>
        <v>#DIV/0!</v>
      </c>
      <c r="H194">
        <f t="shared" si="305"/>
        <v>0</v>
      </c>
      <c r="M194">
        <f t="shared" si="307"/>
        <v>0</v>
      </c>
      <c r="O194">
        <f t="shared" si="306"/>
        <v>0</v>
      </c>
    </row>
    <row r="195" spans="5:15" x14ac:dyDescent="0.25">
      <c r="E195" s="2" t="e">
        <f t="shared" si="304"/>
        <v>#DIV/0!</v>
      </c>
      <c r="H195">
        <f t="shared" si="305"/>
        <v>0</v>
      </c>
      <c r="M195">
        <f t="shared" si="307"/>
        <v>0</v>
      </c>
      <c r="O195">
        <f t="shared" si="306"/>
        <v>0</v>
      </c>
    </row>
    <row r="196" spans="5:15" x14ac:dyDescent="0.25">
      <c r="E196" s="2" t="e">
        <f t="shared" si="304"/>
        <v>#DIV/0!</v>
      </c>
      <c r="H196">
        <f t="shared" si="305"/>
        <v>0</v>
      </c>
      <c r="M196">
        <f t="shared" si="307"/>
        <v>0</v>
      </c>
      <c r="O196">
        <f t="shared" si="306"/>
        <v>0</v>
      </c>
    </row>
    <row r="197" spans="5:15" x14ac:dyDescent="0.25">
      <c r="E197" s="2" t="e">
        <f t="shared" si="304"/>
        <v>#DIV/0!</v>
      </c>
      <c r="H197">
        <f t="shared" si="305"/>
        <v>0</v>
      </c>
      <c r="M197">
        <f t="shared" si="307"/>
        <v>0</v>
      </c>
      <c r="O197">
        <f t="shared" si="306"/>
        <v>0</v>
      </c>
    </row>
    <row r="198" spans="5:15" x14ac:dyDescent="0.25">
      <c r="E198" s="2" t="e">
        <f t="shared" si="304"/>
        <v>#DIV/0!</v>
      </c>
      <c r="H198">
        <f t="shared" si="305"/>
        <v>0</v>
      </c>
      <c r="M198">
        <f t="shared" si="307"/>
        <v>0</v>
      </c>
      <c r="O198">
        <f t="shared" si="306"/>
        <v>0</v>
      </c>
    </row>
    <row r="199" spans="5:15" x14ac:dyDescent="0.25">
      <c r="E199" s="2" t="e">
        <f t="shared" si="304"/>
        <v>#DIV/0!</v>
      </c>
      <c r="H199">
        <f t="shared" si="305"/>
        <v>0</v>
      </c>
      <c r="M199">
        <f t="shared" si="307"/>
        <v>0</v>
      </c>
      <c r="O199">
        <f t="shared" si="306"/>
        <v>0</v>
      </c>
    </row>
    <row r="200" spans="5:15" x14ac:dyDescent="0.25">
      <c r="E200" s="2" t="e">
        <f t="shared" si="304"/>
        <v>#DIV/0!</v>
      </c>
      <c r="H200">
        <f t="shared" si="305"/>
        <v>0</v>
      </c>
      <c r="M200">
        <f t="shared" si="307"/>
        <v>0</v>
      </c>
      <c r="O200">
        <f t="shared" si="306"/>
        <v>0</v>
      </c>
    </row>
    <row r="201" spans="5:15" x14ac:dyDescent="0.25">
      <c r="E201" s="2" t="e">
        <f t="shared" si="304"/>
        <v>#DIV/0!</v>
      </c>
      <c r="H201">
        <f t="shared" si="305"/>
        <v>0</v>
      </c>
      <c r="M201">
        <f t="shared" si="307"/>
        <v>0</v>
      </c>
      <c r="O201">
        <f t="shared" si="306"/>
        <v>0</v>
      </c>
    </row>
    <row r="202" spans="5:15" x14ac:dyDescent="0.25">
      <c r="E202" s="2" t="e">
        <f t="shared" si="304"/>
        <v>#DIV/0!</v>
      </c>
      <c r="H202">
        <f t="shared" si="305"/>
        <v>0</v>
      </c>
      <c r="M202">
        <f t="shared" si="307"/>
        <v>0</v>
      </c>
      <c r="O202">
        <f t="shared" si="306"/>
        <v>0</v>
      </c>
    </row>
    <row r="203" spans="5:15" x14ac:dyDescent="0.25">
      <c r="E203" t="e">
        <f t="shared" si="304"/>
        <v>#DIV/0!</v>
      </c>
      <c r="H203">
        <f t="shared" si="305"/>
        <v>0</v>
      </c>
      <c r="M203">
        <f t="shared" si="307"/>
        <v>0</v>
      </c>
      <c r="O203">
        <f t="shared" si="306"/>
        <v>0</v>
      </c>
    </row>
    <row r="204" spans="5:15" x14ac:dyDescent="0.25">
      <c r="E204" t="e">
        <f t="shared" si="304"/>
        <v>#DIV/0!</v>
      </c>
      <c r="H204">
        <f t="shared" si="305"/>
        <v>0</v>
      </c>
      <c r="M204">
        <f t="shared" si="307"/>
        <v>0</v>
      </c>
      <c r="O204">
        <f t="shared" si="306"/>
        <v>0</v>
      </c>
    </row>
    <row r="205" spans="5:15" x14ac:dyDescent="0.25">
      <c r="E205" t="e">
        <f t="shared" si="304"/>
        <v>#DIV/0!</v>
      </c>
      <c r="H205">
        <f t="shared" si="305"/>
        <v>0</v>
      </c>
      <c r="M205">
        <f t="shared" si="307"/>
        <v>0</v>
      </c>
      <c r="O205">
        <f t="shared" si="306"/>
        <v>0</v>
      </c>
    </row>
    <row r="206" spans="5:15" x14ac:dyDescent="0.25">
      <c r="E206" t="e">
        <f t="shared" si="304"/>
        <v>#DIV/0!</v>
      </c>
      <c r="H206">
        <f t="shared" si="305"/>
        <v>0</v>
      </c>
      <c r="M206">
        <f t="shared" si="307"/>
        <v>0</v>
      </c>
      <c r="O206">
        <f t="shared" si="306"/>
        <v>0</v>
      </c>
    </row>
  </sheetData>
  <sortState xmlns:xlrd2="http://schemas.microsoft.com/office/spreadsheetml/2017/richdata2" ref="A94:O201">
    <sortCondition ref="A156:A201"/>
  </sortState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CDDA-8F09-44C5-B079-4C74C3871314}">
  <dimension ref="A1:AA198"/>
  <sheetViews>
    <sheetView zoomScale="140" zoomScaleNormal="140" zoomScaleSheetLayoutView="40" workbookViewId="0">
      <selection activeCell="H8" sqref="H8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151</v>
      </c>
      <c r="B3" s="3">
        <f>1*2</f>
        <v>2</v>
      </c>
      <c r="C3" s="3">
        <f>1*1</f>
        <v>1</v>
      </c>
      <c r="D3" s="3"/>
      <c r="E3" s="2">
        <f t="shared" ref="E3" si="0">(B3)/(B3+C3+D3)</f>
        <v>0.66666666666666663</v>
      </c>
      <c r="F3" s="3">
        <f>12+15+0</f>
        <v>27</v>
      </c>
      <c r="G3" s="3">
        <f>5+4+12</f>
        <v>21</v>
      </c>
      <c r="H3">
        <f t="shared" ref="H3" si="1">F3-G3</f>
        <v>6</v>
      </c>
      <c r="K3">
        <f>20*1</f>
        <v>20</v>
      </c>
      <c r="L3">
        <f t="shared" ref="L3" si="2">B3*10</f>
        <v>20</v>
      </c>
      <c r="M3">
        <f t="shared" ref="M3" si="3">D3*5</f>
        <v>0</v>
      </c>
      <c r="N3">
        <f>10*1</f>
        <v>10</v>
      </c>
      <c r="O3">
        <f t="shared" ref="O3" si="4">SUM(I3:N3)</f>
        <v>50</v>
      </c>
    </row>
    <row r="4" spans="1:27" x14ac:dyDescent="0.25">
      <c r="A4" s="3" t="s">
        <v>126</v>
      </c>
      <c r="B4" s="3">
        <f>1*2</f>
        <v>2</v>
      </c>
      <c r="C4" s="3">
        <f>1*2</f>
        <v>2</v>
      </c>
      <c r="D4" s="3"/>
      <c r="E4" s="2">
        <f t="shared" ref="E4" si="5">(B4)/(B4+C4+D4)</f>
        <v>0.5</v>
      </c>
      <c r="F4" s="3">
        <f>5+7+10+8</f>
        <v>30</v>
      </c>
      <c r="G4" s="3">
        <f>20+4+5+9</f>
        <v>38</v>
      </c>
      <c r="H4">
        <f>F4-G4</f>
        <v>-8</v>
      </c>
      <c r="J4">
        <f>40*1</f>
        <v>40</v>
      </c>
      <c r="L4">
        <f t="shared" ref="L4" si="6">B4*10</f>
        <v>20</v>
      </c>
      <c r="M4">
        <f t="shared" ref="M4" si="7">D4*5</f>
        <v>0</v>
      </c>
      <c r="N4">
        <f t="shared" ref="N4" si="8">10*1</f>
        <v>10</v>
      </c>
      <c r="O4">
        <f t="shared" ref="O4" si="9">SUM(I4:N4)</f>
        <v>70</v>
      </c>
    </row>
    <row r="5" spans="1:27" x14ac:dyDescent="0.25">
      <c r="A5" s="3" t="s">
        <v>48</v>
      </c>
      <c r="B5" s="3"/>
      <c r="C5" s="3">
        <f>1*3</f>
        <v>3</v>
      </c>
      <c r="D5" s="3"/>
      <c r="E5" s="2">
        <f t="shared" ref="E5" si="10">(B5)/(B5+C5+D5)</f>
        <v>0</v>
      </c>
      <c r="F5" s="3">
        <f>8+9+3</f>
        <v>20</v>
      </c>
      <c r="G5" s="3">
        <f>13+10+17</f>
        <v>40</v>
      </c>
      <c r="H5">
        <f t="shared" ref="H5" si="11">F5-G5</f>
        <v>-20</v>
      </c>
      <c r="K5">
        <f>20*1</f>
        <v>20</v>
      </c>
      <c r="L5">
        <f t="shared" ref="L5" si="12">B5*10</f>
        <v>0</v>
      </c>
      <c r="M5">
        <f t="shared" ref="M5" si="13">D5*5</f>
        <v>0</v>
      </c>
      <c r="N5">
        <f>10*1</f>
        <v>10</v>
      </c>
      <c r="O5">
        <f t="shared" ref="O5" si="14">SUM(I5:N5)</f>
        <v>30</v>
      </c>
    </row>
    <row r="6" spans="1:27" x14ac:dyDescent="0.25">
      <c r="A6" s="3" t="s">
        <v>49</v>
      </c>
      <c r="B6" s="3">
        <f>1*4</f>
        <v>4</v>
      </c>
      <c r="C6" s="3">
        <f>1*7</f>
        <v>7</v>
      </c>
      <c r="D6" s="3"/>
      <c r="E6" s="2">
        <f t="shared" ref="E6:E16" si="15">(B6)/(B6+C6+D6)</f>
        <v>0.36363636363636365</v>
      </c>
      <c r="F6" s="3">
        <f>7+2+17+3+2+2+20+10+8+4+5</f>
        <v>80</v>
      </c>
      <c r="G6" s="3">
        <f>6+18+3+5+9+7+10+15+6+7+10</f>
        <v>96</v>
      </c>
      <c r="H6">
        <f t="shared" ref="H6:H16" si="16">F6-G6</f>
        <v>-16</v>
      </c>
      <c r="J6">
        <f>40*2</f>
        <v>80</v>
      </c>
      <c r="K6">
        <f>20*1</f>
        <v>20</v>
      </c>
      <c r="L6">
        <f t="shared" ref="L6:L16" si="17">B6*10</f>
        <v>40</v>
      </c>
      <c r="M6">
        <f t="shared" ref="M6:M16" si="18">D6*5</f>
        <v>0</v>
      </c>
      <c r="N6">
        <f>10*3</f>
        <v>30</v>
      </c>
      <c r="O6">
        <f t="shared" ref="O6" si="19">SUM(I6:N6)</f>
        <v>170</v>
      </c>
    </row>
    <row r="7" spans="1:27" x14ac:dyDescent="0.25">
      <c r="A7" s="3" t="s">
        <v>50</v>
      </c>
      <c r="B7" s="3"/>
      <c r="C7" s="3">
        <f>1*6</f>
        <v>6</v>
      </c>
      <c r="D7" s="3"/>
      <c r="E7" s="2">
        <f t="shared" si="15"/>
        <v>0</v>
      </c>
      <c r="F7" s="3">
        <f>2+2+6+0+1+0</f>
        <v>11</v>
      </c>
      <c r="G7" s="3">
        <f>8+17+7+15+8+10</f>
        <v>65</v>
      </c>
      <c r="H7">
        <f t="shared" si="16"/>
        <v>-54</v>
      </c>
      <c r="L7">
        <f t="shared" si="17"/>
        <v>0</v>
      </c>
      <c r="M7">
        <f t="shared" si="18"/>
        <v>0</v>
      </c>
      <c r="N7">
        <f>10*2</f>
        <v>20</v>
      </c>
      <c r="O7">
        <f t="shared" ref="O7" si="20">SUM(I7:N7)</f>
        <v>20</v>
      </c>
    </row>
    <row r="8" spans="1:27" x14ac:dyDescent="0.25">
      <c r="A8" s="3" t="s">
        <v>153</v>
      </c>
      <c r="B8" s="3">
        <f>1*3</f>
        <v>3</v>
      </c>
      <c r="C8" s="3">
        <f>1*1</f>
        <v>1</v>
      </c>
      <c r="D8" s="3"/>
      <c r="E8" s="2">
        <f t="shared" ref="E8" si="21">(B8)/(B8+C8+D8)</f>
        <v>0.75</v>
      </c>
      <c r="F8" s="3">
        <f>6+11+3+10</f>
        <v>30</v>
      </c>
      <c r="G8" s="3">
        <f>13+3+1+8</f>
        <v>25</v>
      </c>
      <c r="H8">
        <f t="shared" ref="H8" si="22">F8-G8</f>
        <v>5</v>
      </c>
      <c r="I8">
        <f>60*1</f>
        <v>60</v>
      </c>
      <c r="L8">
        <f t="shared" ref="L8" si="23">B8*10</f>
        <v>30</v>
      </c>
      <c r="M8">
        <f t="shared" ref="M8" si="24">D8*5</f>
        <v>0</v>
      </c>
      <c r="N8">
        <f>10*1</f>
        <v>10</v>
      </c>
      <c r="O8">
        <f t="shared" ref="O8" si="25">SUM(I8:N8)</f>
        <v>100</v>
      </c>
    </row>
    <row r="9" spans="1:27" x14ac:dyDescent="0.25">
      <c r="A9" s="3" t="s">
        <v>152</v>
      </c>
      <c r="B9" s="3">
        <f>1*3</f>
        <v>3</v>
      </c>
      <c r="C9" s="3">
        <f>1*2</f>
        <v>2</v>
      </c>
      <c r="D9" s="3"/>
      <c r="E9" s="2">
        <f t="shared" si="15"/>
        <v>0.6</v>
      </c>
      <c r="F9" s="3">
        <f>4+13+13+12+8</f>
        <v>50</v>
      </c>
      <c r="G9" s="3">
        <f>15+4+1+0+10</f>
        <v>30</v>
      </c>
      <c r="H9">
        <f t="shared" si="16"/>
        <v>20</v>
      </c>
      <c r="J9">
        <f>40*1</f>
        <v>40</v>
      </c>
      <c r="L9">
        <f t="shared" si="17"/>
        <v>30</v>
      </c>
      <c r="M9">
        <f t="shared" si="18"/>
        <v>0</v>
      </c>
      <c r="N9">
        <f>10*1</f>
        <v>10</v>
      </c>
      <c r="O9">
        <f t="shared" ref="O9" si="26">SUM(I9:N9)</f>
        <v>80</v>
      </c>
    </row>
    <row r="10" spans="1:27" x14ac:dyDescent="0.25">
      <c r="A10" s="3" t="s">
        <v>117</v>
      </c>
      <c r="B10" s="3">
        <f>1*5</f>
        <v>5</v>
      </c>
      <c r="C10" s="3">
        <f>1*2</f>
        <v>2</v>
      </c>
      <c r="D10" s="3"/>
      <c r="E10" s="2">
        <f t="shared" ref="E10" si="27">(B10)/(B10+C10+D10)</f>
        <v>0.7142857142857143</v>
      </c>
      <c r="F10" s="3">
        <f>8+7+11+6+8+4+1</f>
        <v>45</v>
      </c>
      <c r="G10" s="3">
        <f>3+2+1+5+7+13+13</f>
        <v>44</v>
      </c>
      <c r="H10">
        <f t="shared" ref="H10" si="28">F10-G10</f>
        <v>1</v>
      </c>
      <c r="I10">
        <f>60*1</f>
        <v>60</v>
      </c>
      <c r="L10">
        <f t="shared" ref="L10" si="29">B10*10</f>
        <v>50</v>
      </c>
      <c r="M10">
        <f t="shared" ref="M10" si="30">D10*5</f>
        <v>0</v>
      </c>
      <c r="N10">
        <f>10*2</f>
        <v>20</v>
      </c>
      <c r="O10">
        <f t="shared" ref="O10" si="31">SUM(I10:N10)</f>
        <v>130</v>
      </c>
    </row>
    <row r="11" spans="1:27" x14ac:dyDescent="0.25">
      <c r="A11" s="3" t="s">
        <v>46</v>
      </c>
      <c r="B11" s="3">
        <f>1*6</f>
        <v>6</v>
      </c>
      <c r="C11" s="3">
        <f>1*2</f>
        <v>2</v>
      </c>
      <c r="D11" s="3"/>
      <c r="E11" s="2">
        <f t="shared" ref="E11:E14" si="32">(B11)/(B11+C11+D11)</f>
        <v>0.75</v>
      </c>
      <c r="F11" s="3">
        <f>13+18+13+11+6+17+6+5</f>
        <v>89</v>
      </c>
      <c r="G11" s="3">
        <f>8+2+3+10+8+2+5+6</f>
        <v>44</v>
      </c>
      <c r="H11">
        <f t="shared" ref="H11:H13" si="33">F11-G11</f>
        <v>45</v>
      </c>
      <c r="I11">
        <f>60*1</f>
        <v>60</v>
      </c>
      <c r="J11">
        <f>40*1</f>
        <v>40</v>
      </c>
      <c r="L11">
        <f t="shared" ref="L11:L14" si="34">B11*10</f>
        <v>60</v>
      </c>
      <c r="M11">
        <f t="shared" ref="M11:M14" si="35">D11*5</f>
        <v>0</v>
      </c>
      <c r="N11">
        <f>10*2</f>
        <v>20</v>
      </c>
      <c r="O11">
        <f t="shared" ref="O11:O12" si="36">SUM(I11:N11)</f>
        <v>180</v>
      </c>
    </row>
    <row r="12" spans="1:27" x14ac:dyDescent="0.25">
      <c r="A12" s="3" t="s">
        <v>25</v>
      </c>
      <c r="B12" s="3">
        <f>1*4</f>
        <v>4</v>
      </c>
      <c r="C12" s="3"/>
      <c r="D12" s="3"/>
      <c r="E12" s="2">
        <f t="shared" si="32"/>
        <v>1</v>
      </c>
      <c r="F12" s="3">
        <f>9+15+10+15</f>
        <v>49</v>
      </c>
      <c r="G12" s="3">
        <f>2+0+0+10</f>
        <v>12</v>
      </c>
      <c r="H12">
        <f t="shared" si="33"/>
        <v>37</v>
      </c>
      <c r="I12">
        <f>60*1</f>
        <v>60</v>
      </c>
      <c r="L12">
        <f t="shared" si="34"/>
        <v>40</v>
      </c>
      <c r="M12">
        <f t="shared" si="35"/>
        <v>0</v>
      </c>
      <c r="N12">
        <f t="shared" ref="N12:N15" si="37">10*1</f>
        <v>10</v>
      </c>
      <c r="O12">
        <f t="shared" si="36"/>
        <v>110</v>
      </c>
    </row>
    <row r="13" spans="1:27" x14ac:dyDescent="0.25">
      <c r="A13" s="3" t="s">
        <v>116</v>
      </c>
      <c r="B13" s="3">
        <f>1*7</f>
        <v>7</v>
      </c>
      <c r="C13" s="3">
        <f>1*4</f>
        <v>4</v>
      </c>
      <c r="D13" s="3"/>
      <c r="E13" s="2">
        <f t="shared" si="32"/>
        <v>0.63636363636363635</v>
      </c>
      <c r="F13" s="3">
        <f>3+8+5+13+20+11+9+5+13+8+1</f>
        <v>96</v>
      </c>
      <c r="G13" s="3">
        <f>8+6+6+5+5+5+8+12+6+7+3</f>
        <v>71</v>
      </c>
      <c r="H13">
        <f t="shared" si="33"/>
        <v>25</v>
      </c>
      <c r="I13">
        <f>60*1</f>
        <v>60</v>
      </c>
      <c r="K13">
        <f>20*1</f>
        <v>20</v>
      </c>
      <c r="L13">
        <f t="shared" si="34"/>
        <v>70</v>
      </c>
      <c r="M13">
        <f t="shared" si="35"/>
        <v>0</v>
      </c>
      <c r="N13">
        <f>10*3</f>
        <v>30</v>
      </c>
      <c r="O13">
        <f t="shared" ref="O13" si="38">SUM(I13:N13)</f>
        <v>180</v>
      </c>
    </row>
    <row r="14" spans="1:27" x14ac:dyDescent="0.25">
      <c r="A14" s="3" t="s">
        <v>51</v>
      </c>
      <c r="B14" s="3">
        <f>1*2</f>
        <v>2</v>
      </c>
      <c r="C14" s="3">
        <f>1*1</f>
        <v>1</v>
      </c>
      <c r="D14" s="3"/>
      <c r="E14" s="2">
        <f t="shared" si="32"/>
        <v>0.66666666666666663</v>
      </c>
      <c r="F14" s="3">
        <f>16+17+10</f>
        <v>43</v>
      </c>
      <c r="G14" s="3">
        <f>4+2+11</f>
        <v>17</v>
      </c>
      <c r="H14">
        <f>F14-G14</f>
        <v>26</v>
      </c>
      <c r="J14">
        <f>40*1</f>
        <v>40</v>
      </c>
      <c r="L14">
        <f t="shared" si="34"/>
        <v>20</v>
      </c>
      <c r="M14">
        <f t="shared" si="35"/>
        <v>0</v>
      </c>
      <c r="N14">
        <f t="shared" si="37"/>
        <v>10</v>
      </c>
      <c r="O14">
        <f t="shared" ref="O14" si="39">SUM(I14:N14)</f>
        <v>70</v>
      </c>
    </row>
    <row r="15" spans="1:27" x14ac:dyDescent="0.25">
      <c r="A15" s="3" t="s">
        <v>52</v>
      </c>
      <c r="B15" s="3">
        <f>1*1</f>
        <v>1</v>
      </c>
      <c r="C15" s="3">
        <f>1*2</f>
        <v>2</v>
      </c>
      <c r="D15" s="3"/>
      <c r="E15" s="2">
        <f t="shared" si="15"/>
        <v>0.33333333333333331</v>
      </c>
      <c r="F15" s="3">
        <f>6+10+3</f>
        <v>19</v>
      </c>
      <c r="G15" s="3">
        <f>7+9+13</f>
        <v>29</v>
      </c>
      <c r="H15">
        <f t="shared" si="16"/>
        <v>-10</v>
      </c>
      <c r="K15">
        <f>20*1</f>
        <v>20</v>
      </c>
      <c r="L15">
        <f t="shared" si="17"/>
        <v>10</v>
      </c>
      <c r="M15">
        <f t="shared" si="18"/>
        <v>0</v>
      </c>
      <c r="N15">
        <f t="shared" si="37"/>
        <v>10</v>
      </c>
      <c r="O15">
        <f t="shared" ref="O15:O16" si="40">SUM(I15:N15)</f>
        <v>40</v>
      </c>
    </row>
    <row r="16" spans="1:27" x14ac:dyDescent="0.25">
      <c r="A16" s="3" t="s">
        <v>127</v>
      </c>
      <c r="B16" s="3"/>
      <c r="C16" s="3">
        <f>1*3</f>
        <v>3</v>
      </c>
      <c r="D16" s="3"/>
      <c r="E16" s="2">
        <f t="shared" si="15"/>
        <v>0</v>
      </c>
      <c r="F16" s="3">
        <f>5+6+5</f>
        <v>16</v>
      </c>
      <c r="G16" s="3">
        <f>13+8+11</f>
        <v>32</v>
      </c>
      <c r="H16">
        <f t="shared" si="16"/>
        <v>-16</v>
      </c>
      <c r="L16">
        <f t="shared" si="17"/>
        <v>0</v>
      </c>
      <c r="M16">
        <f t="shared" si="18"/>
        <v>0</v>
      </c>
      <c r="N16">
        <f>10*1</f>
        <v>10</v>
      </c>
      <c r="O16">
        <f t="shared" si="40"/>
        <v>10</v>
      </c>
    </row>
    <row r="17" spans="1:15" x14ac:dyDescent="0.25">
      <c r="A17" s="3" t="s">
        <v>53</v>
      </c>
      <c r="B17" s="3">
        <f>1*5</f>
        <v>5</v>
      </c>
      <c r="C17" s="3">
        <f>1*5</f>
        <v>5</v>
      </c>
      <c r="D17" s="3"/>
      <c r="E17" s="2">
        <f t="shared" ref="E17:E98" si="41">(B17)/(B17+C17+D17)</f>
        <v>0.5</v>
      </c>
      <c r="F17" s="3">
        <f>4+8+7+5+7+8+10+7+3+7</f>
        <v>66</v>
      </c>
      <c r="G17" s="3">
        <f>16+2+6+3+2+1+20+8+11+8</f>
        <v>77</v>
      </c>
      <c r="H17">
        <f t="shared" ref="H17:H24" si="42">F17-G17</f>
        <v>-11</v>
      </c>
      <c r="I17">
        <f>60*1</f>
        <v>60</v>
      </c>
      <c r="K17">
        <f>20*1</f>
        <v>20</v>
      </c>
      <c r="L17">
        <f t="shared" ref="L17:L88" si="43">B17*10</f>
        <v>50</v>
      </c>
      <c r="M17">
        <f t="shared" ref="M17:M98" si="44">D17*5</f>
        <v>0</v>
      </c>
      <c r="N17">
        <f>10*3</f>
        <v>30</v>
      </c>
      <c r="O17">
        <f t="shared" ref="O17:O91" si="45">SUM(I17:N17)</f>
        <v>160</v>
      </c>
    </row>
    <row r="18" spans="1:15" x14ac:dyDescent="0.25">
      <c r="A18" s="3" t="s">
        <v>118</v>
      </c>
      <c r="B18" s="3"/>
      <c r="C18" s="3">
        <f>1*3</f>
        <v>3</v>
      </c>
      <c r="D18" s="3"/>
      <c r="E18" s="2">
        <f t="shared" si="41"/>
        <v>0</v>
      </c>
      <c r="F18" s="3">
        <f>2+2+1</f>
        <v>5</v>
      </c>
      <c r="G18" s="3">
        <f>7+17+11</f>
        <v>35</v>
      </c>
      <c r="H18">
        <f t="shared" si="42"/>
        <v>-30</v>
      </c>
      <c r="L18">
        <f t="shared" si="43"/>
        <v>0</v>
      </c>
      <c r="M18">
        <f t="shared" si="44"/>
        <v>0</v>
      </c>
      <c r="N18">
        <f>10*1</f>
        <v>10</v>
      </c>
      <c r="O18">
        <f t="shared" ref="O18" si="46">SUM(I18:N18)</f>
        <v>10</v>
      </c>
    </row>
    <row r="19" spans="1:15" x14ac:dyDescent="0.25">
      <c r="B19" s="3"/>
      <c r="C19" s="3"/>
      <c r="D19" s="3"/>
      <c r="E19" s="2" t="e">
        <f t="shared" si="41"/>
        <v>#DIV/0!</v>
      </c>
      <c r="F19" s="3"/>
      <c r="G19" s="3"/>
      <c r="H19">
        <f t="shared" si="42"/>
        <v>0</v>
      </c>
      <c r="L19">
        <f t="shared" si="43"/>
        <v>0</v>
      </c>
      <c r="M19">
        <f t="shared" si="44"/>
        <v>0</v>
      </c>
      <c r="O19">
        <f t="shared" si="45"/>
        <v>0</v>
      </c>
    </row>
    <row r="20" spans="1:15" x14ac:dyDescent="0.25">
      <c r="B20" s="3"/>
      <c r="C20" s="3"/>
      <c r="D20" s="3"/>
      <c r="E20" s="2" t="e">
        <f t="shared" si="41"/>
        <v>#DIV/0!</v>
      </c>
      <c r="F20" s="3"/>
      <c r="G20" s="3"/>
      <c r="H20">
        <f t="shared" si="42"/>
        <v>0</v>
      </c>
      <c r="L20">
        <f t="shared" si="43"/>
        <v>0</v>
      </c>
      <c r="M20">
        <f t="shared" si="44"/>
        <v>0</v>
      </c>
      <c r="O20">
        <f t="shared" si="45"/>
        <v>0</v>
      </c>
    </row>
    <row r="21" spans="1:15" x14ac:dyDescent="0.25">
      <c r="B21" s="3"/>
      <c r="C21" s="3"/>
      <c r="D21" s="3"/>
      <c r="E21" s="2" t="e">
        <f t="shared" si="41"/>
        <v>#DIV/0!</v>
      </c>
      <c r="F21" s="3"/>
      <c r="G21" s="3"/>
      <c r="H21">
        <f>F21-G21</f>
        <v>0</v>
      </c>
      <c r="L21">
        <f t="shared" si="43"/>
        <v>0</v>
      </c>
      <c r="M21">
        <f t="shared" si="44"/>
        <v>0</v>
      </c>
      <c r="O21">
        <f t="shared" ref="O21" si="47">SUM(I21:N21)</f>
        <v>0</v>
      </c>
    </row>
    <row r="22" spans="1:15" x14ac:dyDescent="0.25">
      <c r="B22" s="3"/>
      <c r="C22" s="3"/>
      <c r="D22" s="3"/>
      <c r="E22" s="2" t="e">
        <f t="shared" si="41"/>
        <v>#DIV/0!</v>
      </c>
      <c r="F22" s="3"/>
      <c r="G22" s="3"/>
      <c r="H22">
        <f t="shared" si="42"/>
        <v>0</v>
      </c>
      <c r="L22">
        <f t="shared" ref="L22" si="48">B22*10</f>
        <v>0</v>
      </c>
      <c r="M22">
        <f t="shared" ref="M22" si="49">D22*5</f>
        <v>0</v>
      </c>
      <c r="O22">
        <f t="shared" ref="O22" si="50">SUM(I22:N22)</f>
        <v>0</v>
      </c>
    </row>
    <row r="23" spans="1:15" x14ac:dyDescent="0.25">
      <c r="B23" s="3"/>
      <c r="C23" s="3"/>
      <c r="D23" s="3"/>
      <c r="E23" s="2" t="e">
        <f t="shared" si="41"/>
        <v>#DIV/0!</v>
      </c>
      <c r="F23" s="3"/>
      <c r="G23" s="3"/>
      <c r="H23">
        <f t="shared" si="42"/>
        <v>0</v>
      </c>
      <c r="L23">
        <f t="shared" si="43"/>
        <v>0</v>
      </c>
      <c r="M23">
        <f t="shared" si="44"/>
        <v>0</v>
      </c>
      <c r="O23">
        <f t="shared" si="45"/>
        <v>0</v>
      </c>
    </row>
    <row r="24" spans="1:15" x14ac:dyDescent="0.25">
      <c r="B24" s="3"/>
      <c r="C24" s="3"/>
      <c r="D24" s="3"/>
      <c r="E24" s="2" t="e">
        <f t="shared" si="41"/>
        <v>#DIV/0!</v>
      </c>
      <c r="F24" s="3"/>
      <c r="G24" s="3"/>
      <c r="H24">
        <f t="shared" si="42"/>
        <v>0</v>
      </c>
      <c r="L24">
        <f t="shared" si="43"/>
        <v>0</v>
      </c>
      <c r="M24">
        <f t="shared" si="44"/>
        <v>0</v>
      </c>
      <c r="O24">
        <f t="shared" si="45"/>
        <v>0</v>
      </c>
    </row>
    <row r="25" spans="1:15" x14ac:dyDescent="0.25">
      <c r="B25" s="3"/>
      <c r="C25" s="3"/>
      <c r="D25" s="3"/>
      <c r="E25" s="2" t="e">
        <f t="shared" ref="E25:E26" si="51">(B25)/(B25+C25+D25)</f>
        <v>#DIV/0!</v>
      </c>
      <c r="F25" s="3"/>
      <c r="G25" s="3"/>
      <c r="H25">
        <f>F25-G25</f>
        <v>0</v>
      </c>
      <c r="L25">
        <f t="shared" ref="L25:L26" si="52">B25*10</f>
        <v>0</v>
      </c>
      <c r="M25">
        <f t="shared" ref="M25:M26" si="53">D25*5</f>
        <v>0</v>
      </c>
      <c r="O25">
        <f t="shared" ref="O25:O26" si="54">SUM(I25:N25)</f>
        <v>0</v>
      </c>
    </row>
    <row r="26" spans="1:15" x14ac:dyDescent="0.25">
      <c r="B26" s="3"/>
      <c r="C26" s="3"/>
      <c r="D26" s="3"/>
      <c r="E26" s="2" t="e">
        <f t="shared" si="51"/>
        <v>#DIV/0!</v>
      </c>
      <c r="F26" s="3"/>
      <c r="G26" s="3"/>
      <c r="H26">
        <f t="shared" ref="H26" si="55">F26-G26</f>
        <v>0</v>
      </c>
      <c r="L26">
        <f t="shared" si="52"/>
        <v>0</v>
      </c>
      <c r="M26">
        <f t="shared" si="53"/>
        <v>0</v>
      </c>
      <c r="O26">
        <f t="shared" si="54"/>
        <v>0</v>
      </c>
    </row>
    <row r="27" spans="1:15" x14ac:dyDescent="0.25">
      <c r="B27" s="3"/>
      <c r="C27" s="3"/>
      <c r="D27" s="3"/>
      <c r="E27" s="2" t="e">
        <f t="shared" si="41"/>
        <v>#DIV/0!</v>
      </c>
      <c r="F27" s="3"/>
      <c r="G27" s="3"/>
      <c r="H27">
        <f>F27-G27</f>
        <v>0</v>
      </c>
      <c r="L27">
        <f t="shared" si="43"/>
        <v>0</v>
      </c>
      <c r="M27">
        <f t="shared" si="44"/>
        <v>0</v>
      </c>
      <c r="O27">
        <f t="shared" si="45"/>
        <v>0</v>
      </c>
    </row>
    <row r="28" spans="1:15" x14ac:dyDescent="0.25">
      <c r="B28" s="3"/>
      <c r="C28" s="3"/>
      <c r="D28" s="3"/>
      <c r="E28" s="2" t="e">
        <f t="shared" si="41"/>
        <v>#DIV/0!</v>
      </c>
      <c r="F28" s="3"/>
      <c r="G28" s="3"/>
      <c r="H28">
        <f t="shared" ref="H28" si="56">F28-G28</f>
        <v>0</v>
      </c>
      <c r="L28">
        <f t="shared" si="43"/>
        <v>0</v>
      </c>
      <c r="M28">
        <f t="shared" si="44"/>
        <v>0</v>
      </c>
      <c r="O28">
        <f t="shared" si="45"/>
        <v>0</v>
      </c>
    </row>
    <row r="29" spans="1:15" x14ac:dyDescent="0.25">
      <c r="B29" s="3"/>
      <c r="C29" s="3"/>
      <c r="D29" s="3"/>
      <c r="E29" s="2" t="e">
        <f t="shared" ref="E29:E32" si="57">(B29)/(B29+C29+D29)</f>
        <v>#DIV/0!</v>
      </c>
      <c r="F29" s="3"/>
      <c r="G29" s="3"/>
      <c r="H29">
        <f t="shared" ref="H29:H30" si="58">F29-G29</f>
        <v>0</v>
      </c>
      <c r="L29">
        <f t="shared" ref="L29:L32" si="59">B29*10</f>
        <v>0</v>
      </c>
      <c r="M29">
        <f t="shared" ref="M29:M32" si="60">D29*5</f>
        <v>0</v>
      </c>
      <c r="O29">
        <f t="shared" ref="O29:O30" si="61">SUM(I29:N29)</f>
        <v>0</v>
      </c>
    </row>
    <row r="30" spans="1:15" x14ac:dyDescent="0.25">
      <c r="B30" s="3"/>
      <c r="C30" s="3"/>
      <c r="D30" s="3"/>
      <c r="E30" s="2" t="e">
        <f t="shared" si="57"/>
        <v>#DIV/0!</v>
      </c>
      <c r="F30" s="3"/>
      <c r="G30" s="3"/>
      <c r="H30">
        <f t="shared" si="58"/>
        <v>0</v>
      </c>
      <c r="L30">
        <f t="shared" si="59"/>
        <v>0</v>
      </c>
      <c r="M30">
        <f t="shared" si="60"/>
        <v>0</v>
      </c>
      <c r="O30">
        <f t="shared" si="61"/>
        <v>0</v>
      </c>
    </row>
    <row r="31" spans="1:15" x14ac:dyDescent="0.25">
      <c r="B31" s="3"/>
      <c r="C31" s="3"/>
      <c r="D31" s="3"/>
      <c r="E31" s="2" t="e">
        <f t="shared" si="57"/>
        <v>#DIV/0!</v>
      </c>
      <c r="F31" s="3"/>
      <c r="G31" s="3"/>
      <c r="H31">
        <f>F31-G31</f>
        <v>0</v>
      </c>
      <c r="L31">
        <f t="shared" si="59"/>
        <v>0</v>
      </c>
      <c r="M31">
        <f t="shared" si="60"/>
        <v>0</v>
      </c>
      <c r="O31">
        <f t="shared" ref="O31" si="62">SUM(I31:N31)</f>
        <v>0</v>
      </c>
    </row>
    <row r="32" spans="1:15" x14ac:dyDescent="0.25">
      <c r="B32" s="3"/>
      <c r="C32" s="3"/>
      <c r="D32" s="3"/>
      <c r="E32" s="2" t="e">
        <f t="shared" si="57"/>
        <v>#DIV/0!</v>
      </c>
      <c r="F32" s="3"/>
      <c r="G32" s="3"/>
      <c r="H32">
        <f>F32-G32</f>
        <v>0</v>
      </c>
      <c r="L32">
        <f t="shared" si="59"/>
        <v>0</v>
      </c>
      <c r="M32">
        <f t="shared" si="60"/>
        <v>0</v>
      </c>
      <c r="O32">
        <f t="shared" ref="O32" si="63">SUM(I32:N32)</f>
        <v>0</v>
      </c>
    </row>
    <row r="33" spans="2:15" x14ac:dyDescent="0.25">
      <c r="B33" s="3"/>
      <c r="C33" s="3"/>
      <c r="D33" s="3"/>
      <c r="E33" s="2" t="e">
        <f t="shared" ref="E33" si="64">(B33)/(B33+C33+D33)</f>
        <v>#DIV/0!</v>
      </c>
      <c r="F33" s="3"/>
      <c r="G33" s="3"/>
      <c r="H33">
        <f t="shared" ref="H33" si="65">F33-G33</f>
        <v>0</v>
      </c>
      <c r="L33">
        <f t="shared" ref="L33" si="66">B33*10</f>
        <v>0</v>
      </c>
      <c r="M33">
        <f t="shared" ref="M33" si="67">D33*5</f>
        <v>0</v>
      </c>
      <c r="O33">
        <f t="shared" ref="O33" si="68">SUM(I33:N33)</f>
        <v>0</v>
      </c>
    </row>
    <row r="34" spans="2:15" x14ac:dyDescent="0.25">
      <c r="B34" s="3"/>
      <c r="C34" s="3"/>
      <c r="D34" s="3"/>
      <c r="E34" s="2" t="e">
        <f>(B34)/(B34+C34+D34)</f>
        <v>#DIV/0!</v>
      </c>
      <c r="F34" s="3"/>
      <c r="G34" s="3"/>
      <c r="H34">
        <f t="shared" ref="H34:H85" si="69">F34-G34</f>
        <v>0</v>
      </c>
      <c r="L34">
        <f t="shared" si="43"/>
        <v>0</v>
      </c>
      <c r="M34">
        <f t="shared" si="44"/>
        <v>0</v>
      </c>
      <c r="O34">
        <f t="shared" si="45"/>
        <v>0</v>
      </c>
    </row>
    <row r="35" spans="2:15" x14ac:dyDescent="0.25">
      <c r="B35" s="3"/>
      <c r="C35" s="3"/>
      <c r="D35" s="3"/>
      <c r="E35" s="2" t="e">
        <f t="shared" ref="E35" si="70">(B35)/(B35+C35+D35)</f>
        <v>#DIV/0!</v>
      </c>
      <c r="F35" s="3"/>
      <c r="G35" s="3"/>
      <c r="H35">
        <f>F35-G35</f>
        <v>0</v>
      </c>
      <c r="L35">
        <f t="shared" ref="L35" si="71">B35*10</f>
        <v>0</v>
      </c>
      <c r="M35">
        <f t="shared" ref="M35" si="72">D35*5</f>
        <v>0</v>
      </c>
      <c r="O35">
        <f t="shared" ref="O35" si="73">SUM(I35:N35)</f>
        <v>0</v>
      </c>
    </row>
    <row r="36" spans="2:15" x14ac:dyDescent="0.25">
      <c r="B36" s="3"/>
      <c r="C36" s="3"/>
      <c r="D36" s="3"/>
      <c r="E36" s="2" t="e">
        <f t="shared" ref="E36:E38" si="74">(B36)/(B36+C36+D36)</f>
        <v>#DIV/0!</v>
      </c>
      <c r="F36" s="3"/>
      <c r="G36" s="3"/>
      <c r="H36">
        <f t="shared" si="69"/>
        <v>0</v>
      </c>
      <c r="L36">
        <f t="shared" ref="L36:L38" si="75">B36*10</f>
        <v>0</v>
      </c>
      <c r="M36">
        <f t="shared" ref="M36:M38" si="76">D36*5</f>
        <v>0</v>
      </c>
      <c r="O36">
        <f t="shared" ref="O36:O37" si="77">SUM(I36:N36)</f>
        <v>0</v>
      </c>
    </row>
    <row r="37" spans="2:15" x14ac:dyDescent="0.25">
      <c r="B37" s="3"/>
      <c r="C37" s="3"/>
      <c r="D37" s="3"/>
      <c r="E37" s="2" t="e">
        <f t="shared" ref="E37" si="78">(B37)/(B37+C37+D37)</f>
        <v>#DIV/0!</v>
      </c>
      <c r="F37" s="3"/>
      <c r="G37" s="3"/>
      <c r="H37">
        <f>F37-G37</f>
        <v>0</v>
      </c>
      <c r="L37">
        <f t="shared" ref="L37" si="79">B37*10</f>
        <v>0</v>
      </c>
      <c r="M37">
        <f t="shared" ref="M37" si="80">D37*5</f>
        <v>0</v>
      </c>
      <c r="O37">
        <f t="shared" si="77"/>
        <v>0</v>
      </c>
    </row>
    <row r="38" spans="2:15" x14ac:dyDescent="0.25">
      <c r="B38" s="3"/>
      <c r="C38" s="3"/>
      <c r="D38" s="3"/>
      <c r="E38" s="2" t="e">
        <f t="shared" si="74"/>
        <v>#DIV/0!</v>
      </c>
      <c r="F38" s="3"/>
      <c r="G38" s="3"/>
      <c r="H38">
        <f>F38-G38</f>
        <v>0</v>
      </c>
      <c r="L38">
        <f t="shared" si="75"/>
        <v>0</v>
      </c>
      <c r="M38">
        <f t="shared" si="76"/>
        <v>0</v>
      </c>
      <c r="O38">
        <f t="shared" ref="O38" si="81">SUM(I38:N38)</f>
        <v>0</v>
      </c>
    </row>
    <row r="39" spans="2:15" x14ac:dyDescent="0.25">
      <c r="B39" s="3"/>
      <c r="C39" s="3"/>
      <c r="D39" s="3"/>
      <c r="E39" s="2" t="e">
        <f t="shared" ref="E39:E40" si="82">(B39)/(B39+C39+D39)</f>
        <v>#DIV/0!</v>
      </c>
      <c r="F39" s="3"/>
      <c r="G39" s="3"/>
      <c r="H39">
        <f t="shared" si="69"/>
        <v>0</v>
      </c>
      <c r="L39">
        <f t="shared" si="43"/>
        <v>0</v>
      </c>
      <c r="M39">
        <f t="shared" si="44"/>
        <v>0</v>
      </c>
      <c r="O39">
        <f t="shared" si="45"/>
        <v>0</v>
      </c>
    </row>
    <row r="40" spans="2:15" x14ac:dyDescent="0.25">
      <c r="B40" s="3"/>
      <c r="C40" s="3"/>
      <c r="D40" s="3"/>
      <c r="E40" s="2" t="e">
        <f t="shared" si="82"/>
        <v>#DIV/0!</v>
      </c>
      <c r="F40" s="3"/>
      <c r="G40" s="3"/>
      <c r="H40">
        <f t="shared" si="69"/>
        <v>0</v>
      </c>
      <c r="L40">
        <f t="shared" si="43"/>
        <v>0</v>
      </c>
      <c r="M40">
        <f t="shared" si="44"/>
        <v>0</v>
      </c>
      <c r="O40">
        <f t="shared" ref="O40" si="83">SUM(I40:N40)</f>
        <v>0</v>
      </c>
    </row>
    <row r="41" spans="2:15" x14ac:dyDescent="0.25">
      <c r="B41" s="3"/>
      <c r="C41" s="3"/>
      <c r="D41" s="3"/>
      <c r="E41" s="2" t="e">
        <f t="shared" ref="E41" si="84">(B41)/(B41+C41+D41)</f>
        <v>#DIV/0!</v>
      </c>
      <c r="F41" s="3"/>
      <c r="G41" s="3"/>
      <c r="H41">
        <f t="shared" ref="H41" si="85">F41-G41</f>
        <v>0</v>
      </c>
      <c r="L41">
        <f t="shared" ref="L41" si="86">B41*10</f>
        <v>0</v>
      </c>
      <c r="M41">
        <f t="shared" ref="M41" si="87">D41*5</f>
        <v>0</v>
      </c>
      <c r="O41">
        <f t="shared" ref="O41" si="88">SUM(I41:N41)</f>
        <v>0</v>
      </c>
    </row>
    <row r="42" spans="2:15" x14ac:dyDescent="0.25">
      <c r="B42" s="3"/>
      <c r="C42" s="3"/>
      <c r="D42" s="3"/>
      <c r="E42" s="2" t="e">
        <f t="shared" si="41"/>
        <v>#DIV/0!</v>
      </c>
      <c r="F42" s="3"/>
      <c r="G42" s="3"/>
      <c r="H42">
        <f t="shared" si="69"/>
        <v>0</v>
      </c>
      <c r="L42">
        <f t="shared" si="43"/>
        <v>0</v>
      </c>
      <c r="M42">
        <f t="shared" si="44"/>
        <v>0</v>
      </c>
      <c r="O42">
        <f t="shared" si="45"/>
        <v>0</v>
      </c>
    </row>
    <row r="43" spans="2:15" x14ac:dyDescent="0.25">
      <c r="B43" s="3"/>
      <c r="C43" s="3"/>
      <c r="D43" s="3"/>
      <c r="E43" s="2" t="e">
        <f t="shared" si="41"/>
        <v>#DIV/0!</v>
      </c>
      <c r="F43" s="3"/>
      <c r="G43" s="3"/>
      <c r="H43">
        <f t="shared" si="69"/>
        <v>0</v>
      </c>
      <c r="L43">
        <f t="shared" si="43"/>
        <v>0</v>
      </c>
      <c r="M43">
        <f t="shared" si="44"/>
        <v>0</v>
      </c>
      <c r="O43">
        <f t="shared" si="45"/>
        <v>0</v>
      </c>
    </row>
    <row r="44" spans="2:15" x14ac:dyDescent="0.25">
      <c r="B44" s="3"/>
      <c r="C44" s="3"/>
      <c r="D44" s="3"/>
      <c r="E44" s="2" t="e">
        <f t="shared" si="41"/>
        <v>#DIV/0!</v>
      </c>
      <c r="F44" s="3"/>
      <c r="G44" s="3"/>
      <c r="H44">
        <f t="shared" si="69"/>
        <v>0</v>
      </c>
      <c r="L44">
        <f t="shared" si="43"/>
        <v>0</v>
      </c>
      <c r="M44">
        <f t="shared" si="44"/>
        <v>0</v>
      </c>
      <c r="O44">
        <f t="shared" si="45"/>
        <v>0</v>
      </c>
    </row>
    <row r="45" spans="2:15" x14ac:dyDescent="0.25">
      <c r="B45" s="3"/>
      <c r="C45" s="3"/>
      <c r="D45" s="3"/>
      <c r="E45" s="2" t="e">
        <f t="shared" si="41"/>
        <v>#DIV/0!</v>
      </c>
      <c r="F45" s="3"/>
      <c r="G45" s="3"/>
      <c r="H45">
        <f t="shared" si="69"/>
        <v>0</v>
      </c>
      <c r="L45">
        <f t="shared" si="43"/>
        <v>0</v>
      </c>
      <c r="M45">
        <f t="shared" si="44"/>
        <v>0</v>
      </c>
      <c r="O45">
        <f t="shared" si="45"/>
        <v>0</v>
      </c>
    </row>
    <row r="46" spans="2:15" x14ac:dyDescent="0.25">
      <c r="B46" s="3"/>
      <c r="C46" s="3"/>
      <c r="D46" s="3"/>
      <c r="E46" s="2" t="e">
        <f t="shared" si="41"/>
        <v>#DIV/0!</v>
      </c>
      <c r="F46" s="3"/>
      <c r="G46" s="3"/>
      <c r="H46">
        <f t="shared" si="69"/>
        <v>0</v>
      </c>
      <c r="L46">
        <f t="shared" si="43"/>
        <v>0</v>
      </c>
      <c r="M46">
        <f t="shared" si="44"/>
        <v>0</v>
      </c>
      <c r="O46">
        <f t="shared" si="45"/>
        <v>0</v>
      </c>
    </row>
    <row r="47" spans="2:15" x14ac:dyDescent="0.25">
      <c r="B47" s="3"/>
      <c r="C47" s="3"/>
      <c r="D47" s="3"/>
      <c r="E47" s="2" t="e">
        <f t="shared" si="41"/>
        <v>#DIV/0!</v>
      </c>
      <c r="F47" s="3"/>
      <c r="G47" s="3"/>
      <c r="H47">
        <f t="shared" si="69"/>
        <v>0</v>
      </c>
      <c r="L47">
        <f t="shared" si="43"/>
        <v>0</v>
      </c>
      <c r="M47">
        <f t="shared" si="44"/>
        <v>0</v>
      </c>
      <c r="O47">
        <f t="shared" si="45"/>
        <v>0</v>
      </c>
    </row>
    <row r="48" spans="2:15" x14ac:dyDescent="0.25">
      <c r="B48" s="3"/>
      <c r="C48" s="3"/>
      <c r="D48" s="3"/>
      <c r="E48" s="2" t="e">
        <f t="shared" si="41"/>
        <v>#DIV/0!</v>
      </c>
      <c r="F48" s="3"/>
      <c r="G48" s="3"/>
      <c r="H48">
        <f t="shared" si="69"/>
        <v>0</v>
      </c>
      <c r="L48">
        <f t="shared" si="43"/>
        <v>0</v>
      </c>
      <c r="M48">
        <f t="shared" si="44"/>
        <v>0</v>
      </c>
      <c r="O48">
        <f t="shared" si="45"/>
        <v>0</v>
      </c>
    </row>
    <row r="49" spans="2:15" x14ac:dyDescent="0.25">
      <c r="B49" s="3"/>
      <c r="C49" s="3"/>
      <c r="D49" s="3"/>
      <c r="E49" s="2" t="e">
        <f t="shared" si="41"/>
        <v>#DIV/0!</v>
      </c>
      <c r="F49" s="3"/>
      <c r="G49" s="3"/>
      <c r="H49">
        <f t="shared" si="69"/>
        <v>0</v>
      </c>
      <c r="L49">
        <f t="shared" si="43"/>
        <v>0</v>
      </c>
      <c r="M49">
        <f t="shared" si="44"/>
        <v>0</v>
      </c>
      <c r="O49">
        <f t="shared" si="45"/>
        <v>0</v>
      </c>
    </row>
    <row r="50" spans="2:15" x14ac:dyDescent="0.25">
      <c r="B50" s="3"/>
      <c r="C50" s="3"/>
      <c r="D50" s="3"/>
      <c r="E50" s="2" t="e">
        <f t="shared" si="41"/>
        <v>#DIV/0!</v>
      </c>
      <c r="F50" s="3"/>
      <c r="G50" s="3"/>
      <c r="H50">
        <f t="shared" si="69"/>
        <v>0</v>
      </c>
      <c r="L50">
        <f t="shared" si="43"/>
        <v>0</v>
      </c>
      <c r="M50">
        <f t="shared" si="44"/>
        <v>0</v>
      </c>
      <c r="O50">
        <f t="shared" si="45"/>
        <v>0</v>
      </c>
    </row>
    <row r="51" spans="2:15" x14ac:dyDescent="0.25">
      <c r="B51" s="3"/>
      <c r="C51" s="3"/>
      <c r="D51" s="3"/>
      <c r="E51" s="2" t="e">
        <f t="shared" si="41"/>
        <v>#DIV/0!</v>
      </c>
      <c r="F51" s="3"/>
      <c r="G51" s="3"/>
      <c r="H51">
        <f t="shared" si="69"/>
        <v>0</v>
      </c>
      <c r="L51">
        <f t="shared" si="43"/>
        <v>0</v>
      </c>
      <c r="M51">
        <f t="shared" si="44"/>
        <v>0</v>
      </c>
      <c r="O51">
        <f t="shared" si="45"/>
        <v>0</v>
      </c>
    </row>
    <row r="52" spans="2:15" x14ac:dyDescent="0.25">
      <c r="B52" s="3"/>
      <c r="C52" s="3"/>
      <c r="D52" s="3"/>
      <c r="E52" s="2" t="e">
        <f t="shared" si="41"/>
        <v>#DIV/0!</v>
      </c>
      <c r="F52" s="3"/>
      <c r="G52" s="3"/>
      <c r="H52">
        <f t="shared" si="69"/>
        <v>0</v>
      </c>
      <c r="L52">
        <f t="shared" si="43"/>
        <v>0</v>
      </c>
      <c r="M52">
        <f t="shared" si="44"/>
        <v>0</v>
      </c>
      <c r="O52">
        <f t="shared" si="45"/>
        <v>0</v>
      </c>
    </row>
    <row r="53" spans="2:15" x14ac:dyDescent="0.25">
      <c r="B53" s="3"/>
      <c r="C53" s="3"/>
      <c r="D53" s="3"/>
      <c r="E53" s="2" t="e">
        <f t="shared" si="41"/>
        <v>#DIV/0!</v>
      </c>
      <c r="F53" s="3"/>
      <c r="G53" s="3"/>
      <c r="H53">
        <f t="shared" si="69"/>
        <v>0</v>
      </c>
      <c r="L53">
        <f t="shared" si="43"/>
        <v>0</v>
      </c>
      <c r="M53">
        <f t="shared" si="44"/>
        <v>0</v>
      </c>
      <c r="O53">
        <f t="shared" si="45"/>
        <v>0</v>
      </c>
    </row>
    <row r="54" spans="2:15" x14ac:dyDescent="0.25">
      <c r="B54" s="3"/>
      <c r="C54" s="3"/>
      <c r="D54" s="3"/>
      <c r="E54" s="2" t="e">
        <f t="shared" si="41"/>
        <v>#DIV/0!</v>
      </c>
      <c r="F54" s="3"/>
      <c r="G54" s="3"/>
      <c r="H54">
        <f t="shared" si="69"/>
        <v>0</v>
      </c>
      <c r="L54">
        <f t="shared" si="43"/>
        <v>0</v>
      </c>
      <c r="M54">
        <f t="shared" si="44"/>
        <v>0</v>
      </c>
      <c r="O54">
        <f t="shared" si="45"/>
        <v>0</v>
      </c>
    </row>
    <row r="55" spans="2:15" x14ac:dyDescent="0.25">
      <c r="B55" s="3"/>
      <c r="C55" s="3"/>
      <c r="D55" s="3"/>
      <c r="E55" s="2" t="e">
        <f t="shared" si="41"/>
        <v>#DIV/0!</v>
      </c>
      <c r="F55" s="3"/>
      <c r="G55" s="3"/>
      <c r="H55">
        <f t="shared" si="69"/>
        <v>0</v>
      </c>
      <c r="L55">
        <f t="shared" si="43"/>
        <v>0</v>
      </c>
      <c r="M55">
        <f t="shared" si="44"/>
        <v>0</v>
      </c>
      <c r="O55">
        <f t="shared" si="45"/>
        <v>0</v>
      </c>
    </row>
    <row r="56" spans="2:15" x14ac:dyDescent="0.25">
      <c r="B56" s="3"/>
      <c r="C56" s="3"/>
      <c r="D56" s="3"/>
      <c r="E56" s="2" t="e">
        <f t="shared" si="41"/>
        <v>#DIV/0!</v>
      </c>
      <c r="F56" s="3"/>
      <c r="G56" s="3"/>
      <c r="H56">
        <f t="shared" si="69"/>
        <v>0</v>
      </c>
      <c r="L56">
        <f t="shared" si="43"/>
        <v>0</v>
      </c>
      <c r="M56">
        <f t="shared" si="44"/>
        <v>0</v>
      </c>
      <c r="O56">
        <f t="shared" si="45"/>
        <v>0</v>
      </c>
    </row>
    <row r="57" spans="2:15" x14ac:dyDescent="0.25">
      <c r="B57" s="3"/>
      <c r="C57" s="3"/>
      <c r="D57" s="3"/>
      <c r="E57" s="2" t="e">
        <f t="shared" si="41"/>
        <v>#DIV/0!</v>
      </c>
      <c r="F57" s="3"/>
      <c r="G57" s="3"/>
      <c r="H57">
        <f>F57-G57</f>
        <v>0</v>
      </c>
      <c r="L57">
        <f t="shared" si="43"/>
        <v>0</v>
      </c>
      <c r="M57">
        <f t="shared" si="44"/>
        <v>0</v>
      </c>
      <c r="O57">
        <f t="shared" si="45"/>
        <v>0</v>
      </c>
    </row>
    <row r="58" spans="2:15" x14ac:dyDescent="0.25">
      <c r="B58" s="3"/>
      <c r="C58" s="3"/>
      <c r="D58" s="3"/>
      <c r="E58" s="2" t="e">
        <f t="shared" si="41"/>
        <v>#DIV/0!</v>
      </c>
      <c r="F58" s="3"/>
      <c r="G58" s="3"/>
      <c r="H58">
        <f t="shared" ref="H58" si="89">F58-G58</f>
        <v>0</v>
      </c>
      <c r="L58">
        <f t="shared" si="43"/>
        <v>0</v>
      </c>
      <c r="M58">
        <f t="shared" si="44"/>
        <v>0</v>
      </c>
      <c r="O58">
        <f t="shared" si="45"/>
        <v>0</v>
      </c>
    </row>
    <row r="59" spans="2:15" x14ac:dyDescent="0.25">
      <c r="B59" s="3"/>
      <c r="C59" s="3"/>
      <c r="D59" s="3"/>
      <c r="E59" s="2" t="e">
        <f t="shared" si="41"/>
        <v>#DIV/0!</v>
      </c>
      <c r="F59" s="3"/>
      <c r="G59" s="3"/>
      <c r="H59">
        <f t="shared" si="69"/>
        <v>0</v>
      </c>
      <c r="L59">
        <f t="shared" si="43"/>
        <v>0</v>
      </c>
      <c r="M59">
        <f t="shared" si="44"/>
        <v>0</v>
      </c>
      <c r="O59">
        <f t="shared" si="45"/>
        <v>0</v>
      </c>
    </row>
    <row r="60" spans="2:15" x14ac:dyDescent="0.25">
      <c r="B60" s="3"/>
      <c r="C60" s="3"/>
      <c r="D60" s="3"/>
      <c r="E60" s="2" t="e">
        <f t="shared" si="41"/>
        <v>#DIV/0!</v>
      </c>
      <c r="F60" s="3"/>
      <c r="G60" s="3"/>
      <c r="H60">
        <f t="shared" si="69"/>
        <v>0</v>
      </c>
      <c r="L60">
        <f t="shared" si="43"/>
        <v>0</v>
      </c>
      <c r="M60">
        <f t="shared" si="44"/>
        <v>0</v>
      </c>
      <c r="O60">
        <f t="shared" si="45"/>
        <v>0</v>
      </c>
    </row>
    <row r="61" spans="2:15" x14ac:dyDescent="0.25">
      <c r="B61" s="3"/>
      <c r="C61" s="3"/>
      <c r="D61" s="3"/>
      <c r="E61" s="2" t="e">
        <f t="shared" si="41"/>
        <v>#DIV/0!</v>
      </c>
      <c r="F61" s="3"/>
      <c r="G61" s="3"/>
      <c r="H61">
        <f t="shared" si="69"/>
        <v>0</v>
      </c>
      <c r="L61">
        <f t="shared" si="43"/>
        <v>0</v>
      </c>
      <c r="M61">
        <f t="shared" si="44"/>
        <v>0</v>
      </c>
      <c r="O61">
        <f t="shared" si="45"/>
        <v>0</v>
      </c>
    </row>
    <row r="62" spans="2:15" x14ac:dyDescent="0.25">
      <c r="B62" s="3"/>
      <c r="C62" s="3"/>
      <c r="D62" s="3"/>
      <c r="E62" s="2" t="e">
        <f t="shared" si="41"/>
        <v>#DIV/0!</v>
      </c>
      <c r="F62" s="3"/>
      <c r="G62" s="3"/>
      <c r="H62">
        <f t="shared" si="69"/>
        <v>0</v>
      </c>
      <c r="L62">
        <f t="shared" si="43"/>
        <v>0</v>
      </c>
      <c r="M62">
        <f t="shared" si="44"/>
        <v>0</v>
      </c>
      <c r="O62">
        <f t="shared" si="45"/>
        <v>0</v>
      </c>
    </row>
    <row r="63" spans="2:15" x14ac:dyDescent="0.25">
      <c r="B63" s="3"/>
      <c r="C63" s="3"/>
      <c r="D63" s="3"/>
      <c r="E63" s="2" t="e">
        <f t="shared" si="41"/>
        <v>#DIV/0!</v>
      </c>
      <c r="F63" s="3"/>
      <c r="G63" s="3"/>
      <c r="H63">
        <f t="shared" si="69"/>
        <v>0</v>
      </c>
      <c r="L63">
        <f t="shared" si="43"/>
        <v>0</v>
      </c>
      <c r="M63">
        <f t="shared" si="44"/>
        <v>0</v>
      </c>
      <c r="O63">
        <f t="shared" si="45"/>
        <v>0</v>
      </c>
    </row>
    <row r="64" spans="2:15" x14ac:dyDescent="0.25">
      <c r="B64" s="3"/>
      <c r="C64" s="3"/>
      <c r="D64" s="3"/>
      <c r="E64" s="2" t="e">
        <f t="shared" si="41"/>
        <v>#DIV/0!</v>
      </c>
      <c r="F64" s="3"/>
      <c r="G64" s="3"/>
      <c r="H64">
        <f t="shared" si="69"/>
        <v>0</v>
      </c>
      <c r="L64">
        <f t="shared" si="43"/>
        <v>0</v>
      </c>
      <c r="M64">
        <f t="shared" si="44"/>
        <v>0</v>
      </c>
      <c r="O64">
        <f t="shared" si="45"/>
        <v>0</v>
      </c>
    </row>
    <row r="65" spans="2:15" x14ac:dyDescent="0.25">
      <c r="B65" s="3"/>
      <c r="C65" s="3"/>
      <c r="D65" s="3"/>
      <c r="E65" s="2" t="e">
        <f t="shared" si="41"/>
        <v>#DIV/0!</v>
      </c>
      <c r="F65" s="3"/>
      <c r="G65" s="3"/>
      <c r="H65">
        <f t="shared" si="69"/>
        <v>0</v>
      </c>
      <c r="L65">
        <f t="shared" si="43"/>
        <v>0</v>
      </c>
      <c r="M65">
        <f t="shared" si="44"/>
        <v>0</v>
      </c>
      <c r="O65">
        <f t="shared" si="45"/>
        <v>0</v>
      </c>
    </row>
    <row r="66" spans="2:15" x14ac:dyDescent="0.25">
      <c r="B66" s="3"/>
      <c r="C66" s="3"/>
      <c r="D66" s="3"/>
      <c r="E66" s="2" t="e">
        <f t="shared" si="41"/>
        <v>#DIV/0!</v>
      </c>
      <c r="F66" s="3"/>
      <c r="G66" s="3"/>
      <c r="H66">
        <f t="shared" si="69"/>
        <v>0</v>
      </c>
      <c r="L66">
        <f t="shared" si="43"/>
        <v>0</v>
      </c>
      <c r="M66">
        <f t="shared" si="44"/>
        <v>0</v>
      </c>
      <c r="O66">
        <f t="shared" si="45"/>
        <v>0</v>
      </c>
    </row>
    <row r="67" spans="2:15" x14ac:dyDescent="0.25">
      <c r="B67" s="3"/>
      <c r="C67" s="3"/>
      <c r="D67" s="3"/>
      <c r="E67" s="2" t="e">
        <f t="shared" si="41"/>
        <v>#DIV/0!</v>
      </c>
      <c r="F67" s="3"/>
      <c r="G67" s="3"/>
      <c r="H67">
        <f t="shared" si="69"/>
        <v>0</v>
      </c>
      <c r="L67">
        <f t="shared" si="43"/>
        <v>0</v>
      </c>
      <c r="M67">
        <f t="shared" si="44"/>
        <v>0</v>
      </c>
      <c r="O67">
        <f t="shared" si="45"/>
        <v>0</v>
      </c>
    </row>
    <row r="68" spans="2:15" x14ac:dyDescent="0.25">
      <c r="B68" s="3"/>
      <c r="C68" s="3"/>
      <c r="D68" s="3"/>
      <c r="E68" s="2" t="e">
        <f t="shared" si="41"/>
        <v>#DIV/0!</v>
      </c>
      <c r="F68" s="3"/>
      <c r="G68" s="3"/>
      <c r="H68">
        <f t="shared" si="69"/>
        <v>0</v>
      </c>
      <c r="L68">
        <f t="shared" si="43"/>
        <v>0</v>
      </c>
      <c r="M68">
        <f t="shared" si="44"/>
        <v>0</v>
      </c>
      <c r="O68">
        <f t="shared" si="45"/>
        <v>0</v>
      </c>
    </row>
    <row r="69" spans="2:15" x14ac:dyDescent="0.25">
      <c r="B69" s="3"/>
      <c r="C69" s="3"/>
      <c r="D69" s="3"/>
      <c r="E69" s="2" t="e">
        <f t="shared" si="41"/>
        <v>#DIV/0!</v>
      </c>
      <c r="F69" s="3"/>
      <c r="G69" s="3"/>
      <c r="H69">
        <f t="shared" si="69"/>
        <v>0</v>
      </c>
      <c r="L69">
        <f t="shared" si="43"/>
        <v>0</v>
      </c>
      <c r="M69">
        <f t="shared" si="44"/>
        <v>0</v>
      </c>
      <c r="O69">
        <f t="shared" si="45"/>
        <v>0</v>
      </c>
    </row>
    <row r="70" spans="2:15" x14ac:dyDescent="0.25">
      <c r="B70" s="3"/>
      <c r="C70" s="3"/>
      <c r="D70" s="3"/>
      <c r="E70" s="2" t="e">
        <f t="shared" si="41"/>
        <v>#DIV/0!</v>
      </c>
      <c r="F70" s="3"/>
      <c r="G70" s="3"/>
      <c r="H70">
        <f t="shared" si="69"/>
        <v>0</v>
      </c>
      <c r="L70">
        <f t="shared" si="43"/>
        <v>0</v>
      </c>
      <c r="M70">
        <f t="shared" si="44"/>
        <v>0</v>
      </c>
      <c r="O70">
        <f t="shared" si="45"/>
        <v>0</v>
      </c>
    </row>
    <row r="71" spans="2:15" x14ac:dyDescent="0.25">
      <c r="B71" s="3"/>
      <c r="C71" s="3"/>
      <c r="D71" s="3"/>
      <c r="E71" s="2" t="e">
        <f t="shared" si="41"/>
        <v>#DIV/0!</v>
      </c>
      <c r="F71" s="3"/>
      <c r="G71" s="3"/>
      <c r="H71">
        <f t="shared" si="69"/>
        <v>0</v>
      </c>
      <c r="L71">
        <f t="shared" si="43"/>
        <v>0</v>
      </c>
      <c r="M71">
        <f t="shared" si="44"/>
        <v>0</v>
      </c>
      <c r="O71">
        <f t="shared" si="45"/>
        <v>0</v>
      </c>
    </row>
    <row r="72" spans="2:15" x14ac:dyDescent="0.25">
      <c r="B72" s="3"/>
      <c r="C72" s="3"/>
      <c r="D72" s="3"/>
      <c r="E72" s="2" t="e">
        <f t="shared" si="41"/>
        <v>#DIV/0!</v>
      </c>
      <c r="F72" s="3"/>
      <c r="G72" s="3"/>
      <c r="H72">
        <f t="shared" si="69"/>
        <v>0</v>
      </c>
      <c r="L72">
        <f t="shared" si="43"/>
        <v>0</v>
      </c>
      <c r="M72">
        <f t="shared" si="44"/>
        <v>0</v>
      </c>
      <c r="O72">
        <f t="shared" si="45"/>
        <v>0</v>
      </c>
    </row>
    <row r="73" spans="2:15" x14ac:dyDescent="0.25">
      <c r="B73" s="3"/>
      <c r="C73" s="3"/>
      <c r="D73" s="3"/>
      <c r="E73" s="2" t="e">
        <f t="shared" si="41"/>
        <v>#DIV/0!</v>
      </c>
      <c r="F73" s="3"/>
      <c r="G73" s="3"/>
      <c r="H73">
        <f t="shared" si="69"/>
        <v>0</v>
      </c>
      <c r="L73">
        <f t="shared" si="43"/>
        <v>0</v>
      </c>
      <c r="M73">
        <f t="shared" si="44"/>
        <v>0</v>
      </c>
      <c r="O73">
        <f t="shared" si="45"/>
        <v>0</v>
      </c>
    </row>
    <row r="74" spans="2:15" x14ac:dyDescent="0.25">
      <c r="B74" s="3"/>
      <c r="C74" s="3"/>
      <c r="D74" s="3"/>
      <c r="E74" s="2" t="e">
        <f t="shared" si="41"/>
        <v>#DIV/0!</v>
      </c>
      <c r="F74" s="3"/>
      <c r="G74" s="3"/>
      <c r="H74">
        <f t="shared" si="69"/>
        <v>0</v>
      </c>
      <c r="L74">
        <f t="shared" si="43"/>
        <v>0</v>
      </c>
      <c r="M74">
        <f t="shared" si="44"/>
        <v>0</v>
      </c>
      <c r="O74">
        <f t="shared" si="45"/>
        <v>0</v>
      </c>
    </row>
    <row r="75" spans="2:15" x14ac:dyDescent="0.25">
      <c r="B75" s="3"/>
      <c r="C75" s="3"/>
      <c r="D75" s="3"/>
      <c r="E75" s="2" t="e">
        <f t="shared" si="41"/>
        <v>#DIV/0!</v>
      </c>
      <c r="F75" s="3"/>
      <c r="G75" s="3"/>
      <c r="H75">
        <f t="shared" si="69"/>
        <v>0</v>
      </c>
      <c r="L75">
        <f t="shared" si="43"/>
        <v>0</v>
      </c>
      <c r="M75">
        <f t="shared" si="44"/>
        <v>0</v>
      </c>
      <c r="O75">
        <f t="shared" si="45"/>
        <v>0</v>
      </c>
    </row>
    <row r="76" spans="2:15" x14ac:dyDescent="0.25">
      <c r="B76" s="3"/>
      <c r="C76" s="3"/>
      <c r="D76" s="3"/>
      <c r="E76" s="2" t="e">
        <f t="shared" si="41"/>
        <v>#DIV/0!</v>
      </c>
      <c r="F76" s="3"/>
      <c r="G76" s="3"/>
      <c r="H76">
        <f t="shared" si="69"/>
        <v>0</v>
      </c>
      <c r="L76">
        <f t="shared" si="43"/>
        <v>0</v>
      </c>
      <c r="M76">
        <f t="shared" si="44"/>
        <v>0</v>
      </c>
      <c r="O76">
        <f t="shared" si="45"/>
        <v>0</v>
      </c>
    </row>
    <row r="77" spans="2:15" x14ac:dyDescent="0.25">
      <c r="B77" s="3"/>
      <c r="C77" s="3"/>
      <c r="D77" s="3"/>
      <c r="E77" s="2" t="e">
        <f t="shared" si="41"/>
        <v>#DIV/0!</v>
      </c>
      <c r="F77" s="3"/>
      <c r="G77" s="3"/>
      <c r="H77">
        <f t="shared" si="69"/>
        <v>0</v>
      </c>
      <c r="L77">
        <f t="shared" si="43"/>
        <v>0</v>
      </c>
      <c r="M77">
        <f t="shared" si="44"/>
        <v>0</v>
      </c>
      <c r="O77">
        <f t="shared" si="45"/>
        <v>0</v>
      </c>
    </row>
    <row r="78" spans="2:15" x14ac:dyDescent="0.25">
      <c r="B78" s="3"/>
      <c r="C78" s="3"/>
      <c r="D78" s="3"/>
      <c r="E78" s="2" t="e">
        <f t="shared" si="41"/>
        <v>#DIV/0!</v>
      </c>
      <c r="F78" s="3"/>
      <c r="G78" s="3"/>
      <c r="H78">
        <f t="shared" si="69"/>
        <v>0</v>
      </c>
      <c r="L78">
        <f t="shared" si="43"/>
        <v>0</v>
      </c>
      <c r="M78">
        <f t="shared" si="44"/>
        <v>0</v>
      </c>
      <c r="O78">
        <f t="shared" si="45"/>
        <v>0</v>
      </c>
    </row>
    <row r="79" spans="2:15" x14ac:dyDescent="0.25">
      <c r="B79" s="3"/>
      <c r="C79" s="3"/>
      <c r="D79" s="3"/>
      <c r="E79" s="2" t="e">
        <f t="shared" si="41"/>
        <v>#DIV/0!</v>
      </c>
      <c r="F79" s="3"/>
      <c r="G79" s="3"/>
      <c r="H79">
        <f t="shared" si="69"/>
        <v>0</v>
      </c>
      <c r="L79">
        <f t="shared" si="43"/>
        <v>0</v>
      </c>
      <c r="M79">
        <f t="shared" si="44"/>
        <v>0</v>
      </c>
      <c r="O79">
        <f t="shared" si="45"/>
        <v>0</v>
      </c>
    </row>
    <row r="80" spans="2:15" x14ac:dyDescent="0.25">
      <c r="B80" s="3"/>
      <c r="C80" s="3"/>
      <c r="D80" s="3"/>
      <c r="E80" s="2" t="e">
        <f t="shared" si="41"/>
        <v>#DIV/0!</v>
      </c>
      <c r="F80" s="3"/>
      <c r="G80" s="3"/>
      <c r="H80">
        <f t="shared" si="69"/>
        <v>0</v>
      </c>
      <c r="L80">
        <f t="shared" si="43"/>
        <v>0</v>
      </c>
      <c r="M80">
        <f t="shared" si="44"/>
        <v>0</v>
      </c>
      <c r="O80">
        <f t="shared" si="45"/>
        <v>0</v>
      </c>
    </row>
    <row r="81" spans="2:15" x14ac:dyDescent="0.25">
      <c r="B81" s="3"/>
      <c r="C81" s="3"/>
      <c r="D81" s="3"/>
      <c r="E81" s="2" t="e">
        <f t="shared" si="41"/>
        <v>#DIV/0!</v>
      </c>
      <c r="F81" s="3"/>
      <c r="G81" s="3"/>
      <c r="H81">
        <f t="shared" si="69"/>
        <v>0</v>
      </c>
      <c r="L81">
        <f t="shared" si="43"/>
        <v>0</v>
      </c>
      <c r="M81">
        <f t="shared" si="44"/>
        <v>0</v>
      </c>
      <c r="O81">
        <f t="shared" si="45"/>
        <v>0</v>
      </c>
    </row>
    <row r="82" spans="2:15" x14ac:dyDescent="0.25">
      <c r="B82" s="3"/>
      <c r="C82" s="3"/>
      <c r="D82" s="3"/>
      <c r="E82" s="2" t="e">
        <f t="shared" si="41"/>
        <v>#DIV/0!</v>
      </c>
      <c r="F82" s="3"/>
      <c r="G82" s="3"/>
      <c r="H82">
        <f t="shared" si="69"/>
        <v>0</v>
      </c>
      <c r="L82">
        <f t="shared" si="43"/>
        <v>0</v>
      </c>
      <c r="M82">
        <f t="shared" si="44"/>
        <v>0</v>
      </c>
      <c r="O82">
        <f t="shared" si="45"/>
        <v>0</v>
      </c>
    </row>
    <row r="83" spans="2:15" x14ac:dyDescent="0.25">
      <c r="B83" s="3"/>
      <c r="C83" s="3"/>
      <c r="D83" s="3"/>
      <c r="E83" s="2" t="e">
        <f t="shared" si="41"/>
        <v>#DIV/0!</v>
      </c>
      <c r="F83" s="3"/>
      <c r="G83" s="3"/>
      <c r="H83">
        <f t="shared" si="69"/>
        <v>0</v>
      </c>
      <c r="L83">
        <f t="shared" si="43"/>
        <v>0</v>
      </c>
      <c r="M83">
        <f t="shared" si="44"/>
        <v>0</v>
      </c>
      <c r="O83">
        <f t="shared" si="45"/>
        <v>0</v>
      </c>
    </row>
    <row r="84" spans="2:15" x14ac:dyDescent="0.25">
      <c r="B84" s="3"/>
      <c r="C84" s="3"/>
      <c r="D84" s="3"/>
      <c r="E84" s="2" t="e">
        <f t="shared" si="41"/>
        <v>#DIV/0!</v>
      </c>
      <c r="F84" s="3"/>
      <c r="G84" s="3"/>
      <c r="H84">
        <f t="shared" si="69"/>
        <v>0</v>
      </c>
      <c r="L84">
        <f t="shared" si="43"/>
        <v>0</v>
      </c>
      <c r="M84">
        <f t="shared" si="44"/>
        <v>0</v>
      </c>
      <c r="O84">
        <f t="shared" si="45"/>
        <v>0</v>
      </c>
    </row>
    <row r="85" spans="2:15" x14ac:dyDescent="0.25">
      <c r="B85" s="3"/>
      <c r="C85" s="3"/>
      <c r="D85" s="3"/>
      <c r="E85" s="2" t="e">
        <f t="shared" si="41"/>
        <v>#DIV/0!</v>
      </c>
      <c r="F85" s="3"/>
      <c r="G85" s="3"/>
      <c r="H85">
        <f t="shared" si="69"/>
        <v>0</v>
      </c>
      <c r="L85">
        <f t="shared" si="43"/>
        <v>0</v>
      </c>
      <c r="M85">
        <f t="shared" si="44"/>
        <v>0</v>
      </c>
      <c r="O85">
        <f t="shared" si="45"/>
        <v>0</v>
      </c>
    </row>
    <row r="86" spans="2:15" ht="15.75" customHeight="1" x14ac:dyDescent="0.25">
      <c r="B86" s="3"/>
      <c r="C86" s="3"/>
      <c r="D86" s="3"/>
      <c r="E86" s="2" t="e">
        <f t="shared" si="41"/>
        <v>#DIV/0!</v>
      </c>
      <c r="F86" s="3"/>
      <c r="G86" s="3"/>
      <c r="H86">
        <f>F86-G86</f>
        <v>0</v>
      </c>
      <c r="L86">
        <f t="shared" si="43"/>
        <v>0</v>
      </c>
      <c r="M86">
        <f t="shared" si="44"/>
        <v>0</v>
      </c>
      <c r="O86">
        <f t="shared" si="45"/>
        <v>0</v>
      </c>
    </row>
    <row r="87" spans="2:15" ht="15" customHeight="1" x14ac:dyDescent="0.25">
      <c r="B87" s="3"/>
      <c r="C87" s="3"/>
      <c r="D87" s="3"/>
      <c r="E87" s="2" t="e">
        <f t="shared" si="41"/>
        <v>#DIV/0!</v>
      </c>
      <c r="F87" s="3"/>
      <c r="G87" s="3"/>
      <c r="H87">
        <f t="shared" ref="H87:H150" si="90">F87-G87</f>
        <v>0</v>
      </c>
      <c r="L87">
        <f t="shared" si="43"/>
        <v>0</v>
      </c>
      <c r="M87">
        <f t="shared" si="44"/>
        <v>0</v>
      </c>
      <c r="O87">
        <f t="shared" si="45"/>
        <v>0</v>
      </c>
    </row>
    <row r="88" spans="2:15" x14ac:dyDescent="0.25">
      <c r="B88" s="3"/>
      <c r="C88" s="3"/>
      <c r="D88" s="3"/>
      <c r="E88" s="2" t="e">
        <f t="shared" si="41"/>
        <v>#DIV/0!</v>
      </c>
      <c r="F88" s="3"/>
      <c r="G88" s="3"/>
      <c r="H88">
        <f t="shared" si="90"/>
        <v>0</v>
      </c>
      <c r="L88">
        <f t="shared" si="43"/>
        <v>0</v>
      </c>
      <c r="M88">
        <f t="shared" si="44"/>
        <v>0</v>
      </c>
      <c r="O88">
        <f t="shared" si="45"/>
        <v>0</v>
      </c>
    </row>
    <row r="89" spans="2:15" x14ac:dyDescent="0.25">
      <c r="B89" s="3"/>
      <c r="C89" s="3"/>
      <c r="D89" s="3"/>
      <c r="E89" s="2" t="e">
        <f t="shared" si="41"/>
        <v>#DIV/0!</v>
      </c>
      <c r="H89">
        <f t="shared" si="90"/>
        <v>0</v>
      </c>
      <c r="L89">
        <v>0</v>
      </c>
      <c r="M89">
        <f t="shared" si="44"/>
        <v>0</v>
      </c>
      <c r="O89">
        <f t="shared" si="45"/>
        <v>0</v>
      </c>
    </row>
    <row r="90" spans="2:15" ht="14.25" customHeight="1" x14ac:dyDescent="0.25">
      <c r="B90" s="3"/>
      <c r="C90" s="3"/>
      <c r="D90" s="3"/>
      <c r="E90" s="2" t="e">
        <f t="shared" si="41"/>
        <v>#DIV/0!</v>
      </c>
      <c r="H90">
        <f t="shared" si="90"/>
        <v>0</v>
      </c>
      <c r="L90">
        <v>0</v>
      </c>
      <c r="M90">
        <f t="shared" si="44"/>
        <v>0</v>
      </c>
      <c r="O90">
        <f t="shared" si="45"/>
        <v>0</v>
      </c>
    </row>
    <row r="91" spans="2:15" x14ac:dyDescent="0.25">
      <c r="B91" s="3"/>
      <c r="C91" s="3"/>
      <c r="D91" s="3"/>
      <c r="E91" s="2" t="e">
        <f t="shared" si="41"/>
        <v>#DIV/0!</v>
      </c>
      <c r="H91">
        <f t="shared" si="90"/>
        <v>0</v>
      </c>
      <c r="L91">
        <f t="shared" ref="L91:L98" si="91">B91*10</f>
        <v>0</v>
      </c>
      <c r="M91">
        <f t="shared" si="44"/>
        <v>0</v>
      </c>
      <c r="O91">
        <f t="shared" si="45"/>
        <v>0</v>
      </c>
    </row>
    <row r="92" spans="2:15" x14ac:dyDescent="0.25">
      <c r="B92" s="3"/>
      <c r="C92" s="3"/>
      <c r="D92" s="3"/>
      <c r="E92" s="2" t="e">
        <f t="shared" si="41"/>
        <v>#DIV/0!</v>
      </c>
      <c r="H92">
        <f t="shared" si="90"/>
        <v>0</v>
      </c>
      <c r="L92">
        <f t="shared" si="91"/>
        <v>0</v>
      </c>
      <c r="M92">
        <f t="shared" si="44"/>
        <v>0</v>
      </c>
      <c r="O92">
        <f>SUM(I92:N92)</f>
        <v>0</v>
      </c>
    </row>
    <row r="93" spans="2:15" x14ac:dyDescent="0.25">
      <c r="B93" s="3"/>
      <c r="C93" s="3"/>
      <c r="D93" s="3"/>
      <c r="E93" s="2" t="e">
        <f t="shared" si="41"/>
        <v>#DIV/0!</v>
      </c>
      <c r="H93">
        <f t="shared" si="90"/>
        <v>0</v>
      </c>
      <c r="L93">
        <f t="shared" si="91"/>
        <v>0</v>
      </c>
      <c r="M93">
        <f t="shared" si="44"/>
        <v>0</v>
      </c>
      <c r="O93">
        <f t="shared" ref="O93:O156" si="92">SUM(I93:N93)</f>
        <v>0</v>
      </c>
    </row>
    <row r="94" spans="2:15" x14ac:dyDescent="0.25">
      <c r="B94" s="3"/>
      <c r="C94" s="3"/>
      <c r="D94" s="3"/>
      <c r="E94" s="2" t="e">
        <f t="shared" si="41"/>
        <v>#DIV/0!</v>
      </c>
      <c r="L94">
        <f t="shared" si="91"/>
        <v>0</v>
      </c>
      <c r="M94">
        <f t="shared" si="44"/>
        <v>0</v>
      </c>
      <c r="O94">
        <f t="shared" si="92"/>
        <v>0</v>
      </c>
    </row>
    <row r="95" spans="2:15" x14ac:dyDescent="0.25">
      <c r="B95" s="3"/>
      <c r="C95" s="3"/>
      <c r="D95" s="3"/>
      <c r="E95" s="2" t="e">
        <f t="shared" si="41"/>
        <v>#DIV/0!</v>
      </c>
      <c r="H95">
        <f t="shared" ref="H95:H100" si="93">F95-G95</f>
        <v>0</v>
      </c>
      <c r="L95">
        <f t="shared" si="91"/>
        <v>0</v>
      </c>
      <c r="M95">
        <f t="shared" si="44"/>
        <v>0</v>
      </c>
      <c r="O95">
        <f t="shared" si="92"/>
        <v>0</v>
      </c>
    </row>
    <row r="96" spans="2:15" x14ac:dyDescent="0.25">
      <c r="B96" s="3"/>
      <c r="C96" s="3"/>
      <c r="D96" s="3"/>
      <c r="E96" s="2" t="e">
        <f t="shared" si="41"/>
        <v>#DIV/0!</v>
      </c>
      <c r="H96">
        <f t="shared" si="93"/>
        <v>0</v>
      </c>
      <c r="L96">
        <f t="shared" si="91"/>
        <v>0</v>
      </c>
      <c r="M96">
        <f t="shared" si="44"/>
        <v>0</v>
      </c>
      <c r="O96">
        <f t="shared" si="92"/>
        <v>0</v>
      </c>
    </row>
    <row r="97" spans="2:15" x14ac:dyDescent="0.25">
      <c r="B97" s="3"/>
      <c r="C97" s="3"/>
      <c r="D97" s="3"/>
      <c r="E97" s="2" t="e">
        <f t="shared" si="41"/>
        <v>#DIV/0!</v>
      </c>
      <c r="H97">
        <f t="shared" si="93"/>
        <v>0</v>
      </c>
      <c r="L97">
        <f t="shared" si="91"/>
        <v>0</v>
      </c>
      <c r="M97">
        <f t="shared" si="44"/>
        <v>0</v>
      </c>
      <c r="O97">
        <f t="shared" si="92"/>
        <v>0</v>
      </c>
    </row>
    <row r="98" spans="2:15" x14ac:dyDescent="0.25">
      <c r="B98" s="3"/>
      <c r="C98" s="3"/>
      <c r="D98" s="3"/>
      <c r="E98" s="2" t="e">
        <f t="shared" si="41"/>
        <v>#DIV/0!</v>
      </c>
      <c r="H98">
        <f t="shared" si="93"/>
        <v>0</v>
      </c>
      <c r="L98">
        <f t="shared" si="91"/>
        <v>0</v>
      </c>
      <c r="M98">
        <f t="shared" si="44"/>
        <v>0</v>
      </c>
      <c r="O98">
        <f t="shared" si="92"/>
        <v>0</v>
      </c>
    </row>
    <row r="99" spans="2:15" ht="14.25" customHeight="1" x14ac:dyDescent="0.25">
      <c r="B99" s="3"/>
      <c r="C99" s="3"/>
      <c r="D99" s="3"/>
      <c r="E99" s="2" t="e">
        <f t="shared" ref="E99:E162" si="94">(B99)/(B99+C99+D99)</f>
        <v>#DIV/0!</v>
      </c>
      <c r="H99">
        <f t="shared" si="93"/>
        <v>0</v>
      </c>
      <c r="L99">
        <v>0</v>
      </c>
      <c r="M99">
        <f t="shared" ref="M99:M138" si="95">D99*5</f>
        <v>0</v>
      </c>
      <c r="O99">
        <f t="shared" si="92"/>
        <v>0</v>
      </c>
    </row>
    <row r="100" spans="2:15" x14ac:dyDescent="0.25">
      <c r="B100" s="3"/>
      <c r="C100" s="3"/>
      <c r="D100" s="3"/>
      <c r="E100" s="2" t="e">
        <f t="shared" si="94"/>
        <v>#DIV/0!</v>
      </c>
      <c r="H100">
        <f t="shared" si="93"/>
        <v>0</v>
      </c>
      <c r="L100">
        <f t="shared" ref="L100:L163" si="96">B100*10</f>
        <v>0</v>
      </c>
      <c r="M100">
        <f t="shared" si="95"/>
        <v>0</v>
      </c>
      <c r="O100">
        <f t="shared" si="92"/>
        <v>0</v>
      </c>
    </row>
    <row r="101" spans="2:15" x14ac:dyDescent="0.25">
      <c r="B101" s="3"/>
      <c r="C101" s="3"/>
      <c r="D101" s="3"/>
      <c r="E101" s="2" t="e">
        <f t="shared" si="94"/>
        <v>#DIV/0!</v>
      </c>
      <c r="H101">
        <f t="shared" si="90"/>
        <v>0</v>
      </c>
      <c r="L101">
        <f t="shared" si="96"/>
        <v>0</v>
      </c>
      <c r="M101">
        <f t="shared" si="95"/>
        <v>0</v>
      </c>
      <c r="O101">
        <f t="shared" si="92"/>
        <v>0</v>
      </c>
    </row>
    <row r="102" spans="2:15" x14ac:dyDescent="0.25">
      <c r="B102" s="3"/>
      <c r="C102" s="3"/>
      <c r="D102" s="3"/>
      <c r="E102" s="2" t="e">
        <f t="shared" si="94"/>
        <v>#DIV/0!</v>
      </c>
      <c r="H102">
        <f t="shared" si="90"/>
        <v>0</v>
      </c>
      <c r="L102">
        <f t="shared" si="96"/>
        <v>0</v>
      </c>
      <c r="M102">
        <f t="shared" si="95"/>
        <v>0</v>
      </c>
      <c r="O102">
        <f t="shared" si="92"/>
        <v>0</v>
      </c>
    </row>
    <row r="103" spans="2:15" x14ac:dyDescent="0.25">
      <c r="B103" s="3"/>
      <c r="C103" s="3"/>
      <c r="D103" s="3"/>
      <c r="E103" s="2" t="e">
        <f t="shared" si="94"/>
        <v>#DIV/0!</v>
      </c>
      <c r="H103">
        <f t="shared" si="90"/>
        <v>0</v>
      </c>
      <c r="L103">
        <f t="shared" si="96"/>
        <v>0</v>
      </c>
      <c r="M103">
        <f t="shared" si="95"/>
        <v>0</v>
      </c>
      <c r="O103">
        <f t="shared" si="92"/>
        <v>0</v>
      </c>
    </row>
    <row r="104" spans="2:15" ht="14.25" customHeight="1" x14ac:dyDescent="0.25">
      <c r="B104" s="3"/>
      <c r="C104" s="3"/>
      <c r="D104" s="3"/>
      <c r="E104" s="2" t="e">
        <f t="shared" si="94"/>
        <v>#DIV/0!</v>
      </c>
      <c r="H104">
        <f t="shared" si="90"/>
        <v>0</v>
      </c>
      <c r="L104">
        <v>0</v>
      </c>
      <c r="M104">
        <f t="shared" si="95"/>
        <v>0</v>
      </c>
      <c r="O104">
        <f t="shared" si="92"/>
        <v>0</v>
      </c>
    </row>
    <row r="105" spans="2:15" ht="14.25" customHeight="1" x14ac:dyDescent="0.25">
      <c r="B105" s="3"/>
      <c r="C105" s="3"/>
      <c r="D105" s="3"/>
      <c r="E105" s="2" t="e">
        <f t="shared" si="94"/>
        <v>#DIV/0!</v>
      </c>
      <c r="H105">
        <f t="shared" si="90"/>
        <v>0</v>
      </c>
      <c r="L105">
        <v>0</v>
      </c>
      <c r="M105">
        <f t="shared" si="95"/>
        <v>0</v>
      </c>
      <c r="O105">
        <f t="shared" si="92"/>
        <v>0</v>
      </c>
    </row>
    <row r="106" spans="2:15" x14ac:dyDescent="0.25">
      <c r="B106" s="3"/>
      <c r="C106" s="3"/>
      <c r="D106" s="3"/>
      <c r="E106" s="2" t="e">
        <f t="shared" si="94"/>
        <v>#DIV/0!</v>
      </c>
      <c r="H106">
        <f t="shared" si="90"/>
        <v>0</v>
      </c>
      <c r="L106">
        <f t="shared" ref="L106" si="97">B106*10</f>
        <v>0</v>
      </c>
      <c r="M106">
        <f t="shared" si="95"/>
        <v>0</v>
      </c>
      <c r="O106">
        <f t="shared" si="92"/>
        <v>0</v>
      </c>
    </row>
    <row r="107" spans="2:15" x14ac:dyDescent="0.25">
      <c r="B107" s="3"/>
      <c r="C107" s="3"/>
      <c r="D107" s="3"/>
      <c r="E107" s="2" t="e">
        <f t="shared" si="94"/>
        <v>#DIV/0!</v>
      </c>
      <c r="H107">
        <f t="shared" si="90"/>
        <v>0</v>
      </c>
      <c r="L107">
        <f t="shared" si="96"/>
        <v>0</v>
      </c>
      <c r="M107">
        <f t="shared" si="95"/>
        <v>0</v>
      </c>
      <c r="O107">
        <f t="shared" si="92"/>
        <v>0</v>
      </c>
    </row>
    <row r="108" spans="2:15" x14ac:dyDescent="0.25">
      <c r="B108" s="3"/>
      <c r="C108" s="3"/>
      <c r="D108" s="3"/>
      <c r="E108" s="2" t="e">
        <f t="shared" si="94"/>
        <v>#DIV/0!</v>
      </c>
      <c r="H108">
        <f t="shared" si="90"/>
        <v>0</v>
      </c>
      <c r="L108">
        <f t="shared" si="96"/>
        <v>0</v>
      </c>
      <c r="M108">
        <f t="shared" si="95"/>
        <v>0</v>
      </c>
      <c r="O108">
        <f t="shared" si="92"/>
        <v>0</v>
      </c>
    </row>
    <row r="109" spans="2:15" x14ac:dyDescent="0.25">
      <c r="B109" s="3"/>
      <c r="C109" s="3"/>
      <c r="D109" s="3"/>
      <c r="E109" s="2" t="e">
        <f t="shared" si="94"/>
        <v>#DIV/0!</v>
      </c>
      <c r="H109">
        <f t="shared" si="90"/>
        <v>0</v>
      </c>
      <c r="L109">
        <f t="shared" si="96"/>
        <v>0</v>
      </c>
      <c r="M109">
        <f t="shared" si="95"/>
        <v>0</v>
      </c>
      <c r="O109">
        <f t="shared" si="92"/>
        <v>0</v>
      </c>
    </row>
    <row r="110" spans="2:15" x14ac:dyDescent="0.25">
      <c r="B110" s="3"/>
      <c r="C110" s="3"/>
      <c r="D110" s="3"/>
      <c r="E110" s="2" t="e">
        <f t="shared" si="94"/>
        <v>#DIV/0!</v>
      </c>
      <c r="H110">
        <f t="shared" si="90"/>
        <v>0</v>
      </c>
      <c r="L110">
        <f t="shared" si="96"/>
        <v>0</v>
      </c>
      <c r="M110">
        <f t="shared" si="95"/>
        <v>0</v>
      </c>
      <c r="O110">
        <f t="shared" si="92"/>
        <v>0</v>
      </c>
    </row>
    <row r="111" spans="2:15" x14ac:dyDescent="0.25">
      <c r="B111" s="3"/>
      <c r="C111" s="3"/>
      <c r="D111" s="3"/>
      <c r="E111" s="2" t="e">
        <f t="shared" si="94"/>
        <v>#DIV/0!</v>
      </c>
      <c r="H111">
        <f t="shared" si="90"/>
        <v>0</v>
      </c>
      <c r="L111">
        <f t="shared" si="96"/>
        <v>0</v>
      </c>
      <c r="M111">
        <f t="shared" si="95"/>
        <v>0</v>
      </c>
      <c r="O111">
        <f t="shared" si="92"/>
        <v>0</v>
      </c>
    </row>
    <row r="112" spans="2:15" x14ac:dyDescent="0.25">
      <c r="B112" s="3"/>
      <c r="C112" s="3"/>
      <c r="D112" s="3"/>
      <c r="E112" s="2" t="e">
        <f t="shared" si="94"/>
        <v>#DIV/0!</v>
      </c>
      <c r="H112">
        <f t="shared" si="90"/>
        <v>0</v>
      </c>
      <c r="L112">
        <f t="shared" si="96"/>
        <v>0</v>
      </c>
      <c r="M112">
        <f t="shared" si="95"/>
        <v>0</v>
      </c>
      <c r="O112">
        <f t="shared" si="92"/>
        <v>0</v>
      </c>
    </row>
    <row r="113" spans="2:15" x14ac:dyDescent="0.25">
      <c r="B113" s="3"/>
      <c r="C113" s="3"/>
      <c r="D113" s="3"/>
      <c r="E113" s="2" t="e">
        <f t="shared" si="94"/>
        <v>#DIV/0!</v>
      </c>
      <c r="H113">
        <f t="shared" si="90"/>
        <v>0</v>
      </c>
      <c r="L113">
        <f t="shared" si="96"/>
        <v>0</v>
      </c>
      <c r="M113">
        <f t="shared" si="95"/>
        <v>0</v>
      </c>
      <c r="O113">
        <f t="shared" si="92"/>
        <v>0</v>
      </c>
    </row>
    <row r="114" spans="2:15" x14ac:dyDescent="0.25">
      <c r="B114" s="3"/>
      <c r="C114" s="3"/>
      <c r="D114" s="3"/>
      <c r="E114" s="2" t="e">
        <f t="shared" si="94"/>
        <v>#DIV/0!</v>
      </c>
      <c r="H114">
        <f t="shared" si="90"/>
        <v>0</v>
      </c>
      <c r="L114">
        <f t="shared" si="96"/>
        <v>0</v>
      </c>
      <c r="M114">
        <f t="shared" si="95"/>
        <v>0</v>
      </c>
      <c r="O114">
        <f t="shared" si="92"/>
        <v>0</v>
      </c>
    </row>
    <row r="115" spans="2:15" ht="14.25" customHeight="1" x14ac:dyDescent="0.25">
      <c r="B115" s="3"/>
      <c r="C115" s="3"/>
      <c r="D115" s="3"/>
      <c r="E115" s="2" t="e">
        <f t="shared" si="94"/>
        <v>#DIV/0!</v>
      </c>
      <c r="H115">
        <f t="shared" si="90"/>
        <v>0</v>
      </c>
      <c r="L115">
        <v>0</v>
      </c>
      <c r="M115">
        <f t="shared" si="95"/>
        <v>0</v>
      </c>
      <c r="O115">
        <f t="shared" si="92"/>
        <v>0</v>
      </c>
    </row>
    <row r="116" spans="2:15" ht="14.25" customHeight="1" x14ac:dyDescent="0.25">
      <c r="B116" s="3"/>
      <c r="C116" s="3"/>
      <c r="D116" s="3"/>
      <c r="E116" s="2" t="e">
        <f t="shared" si="94"/>
        <v>#DIV/0!</v>
      </c>
      <c r="H116">
        <f t="shared" si="90"/>
        <v>0</v>
      </c>
      <c r="L116">
        <v>0</v>
      </c>
      <c r="M116">
        <f t="shared" si="95"/>
        <v>0</v>
      </c>
      <c r="O116">
        <f t="shared" si="92"/>
        <v>0</v>
      </c>
    </row>
    <row r="117" spans="2:15" x14ac:dyDescent="0.25">
      <c r="B117" s="3"/>
      <c r="C117" s="3"/>
      <c r="D117" s="3"/>
      <c r="E117" s="2" t="e">
        <f t="shared" si="94"/>
        <v>#DIV/0!</v>
      </c>
      <c r="H117">
        <f t="shared" si="90"/>
        <v>0</v>
      </c>
      <c r="L117">
        <f t="shared" si="96"/>
        <v>0</v>
      </c>
      <c r="M117">
        <f t="shared" si="95"/>
        <v>0</v>
      </c>
      <c r="O117">
        <f t="shared" si="92"/>
        <v>0</v>
      </c>
    </row>
    <row r="118" spans="2:15" ht="14.25" customHeight="1" x14ac:dyDescent="0.25">
      <c r="B118" s="3"/>
      <c r="C118" s="3"/>
      <c r="D118" s="3"/>
      <c r="E118" s="2" t="e">
        <f t="shared" si="94"/>
        <v>#DIV/0!</v>
      </c>
      <c r="H118">
        <f t="shared" si="90"/>
        <v>0</v>
      </c>
      <c r="L118">
        <v>0</v>
      </c>
      <c r="M118">
        <f t="shared" si="95"/>
        <v>0</v>
      </c>
      <c r="O118">
        <f t="shared" si="92"/>
        <v>0</v>
      </c>
    </row>
    <row r="119" spans="2:15" x14ac:dyDescent="0.25">
      <c r="B119" s="3"/>
      <c r="C119" s="3"/>
      <c r="D119" s="3"/>
      <c r="E119" s="2" t="e">
        <f t="shared" si="94"/>
        <v>#DIV/0!</v>
      </c>
      <c r="H119">
        <f t="shared" si="90"/>
        <v>0</v>
      </c>
      <c r="L119">
        <f t="shared" ref="L119:L121" si="98">B119*10</f>
        <v>0</v>
      </c>
      <c r="M119">
        <f t="shared" si="95"/>
        <v>0</v>
      </c>
      <c r="O119">
        <f t="shared" si="92"/>
        <v>0</v>
      </c>
    </row>
    <row r="120" spans="2:15" x14ac:dyDescent="0.25">
      <c r="B120" s="3"/>
      <c r="C120" s="3"/>
      <c r="D120" s="3"/>
      <c r="E120" s="2" t="e">
        <f t="shared" si="94"/>
        <v>#DIV/0!</v>
      </c>
      <c r="H120">
        <f t="shared" si="90"/>
        <v>0</v>
      </c>
      <c r="L120">
        <f t="shared" si="98"/>
        <v>0</v>
      </c>
      <c r="M120">
        <f t="shared" si="95"/>
        <v>0</v>
      </c>
      <c r="O120">
        <f t="shared" si="92"/>
        <v>0</v>
      </c>
    </row>
    <row r="121" spans="2:15" ht="16.5" customHeight="1" x14ac:dyDescent="0.25">
      <c r="B121" s="3"/>
      <c r="C121" s="3"/>
      <c r="D121" s="3"/>
      <c r="E121" s="2" t="e">
        <f t="shared" si="94"/>
        <v>#DIV/0!</v>
      </c>
      <c r="H121">
        <f t="shared" si="90"/>
        <v>0</v>
      </c>
      <c r="L121">
        <f t="shared" si="98"/>
        <v>0</v>
      </c>
      <c r="M121">
        <f t="shared" si="95"/>
        <v>0</v>
      </c>
      <c r="O121">
        <f t="shared" si="92"/>
        <v>0</v>
      </c>
    </row>
    <row r="122" spans="2:15" ht="14.25" customHeight="1" x14ac:dyDescent="0.25">
      <c r="B122" s="3"/>
      <c r="C122" s="3"/>
      <c r="D122" s="3"/>
      <c r="E122" s="2" t="e">
        <f t="shared" si="94"/>
        <v>#DIV/0!</v>
      </c>
      <c r="H122">
        <f t="shared" si="90"/>
        <v>0</v>
      </c>
      <c r="L122">
        <v>0</v>
      </c>
      <c r="M122">
        <f t="shared" si="95"/>
        <v>0</v>
      </c>
      <c r="O122">
        <f t="shared" si="92"/>
        <v>0</v>
      </c>
    </row>
    <row r="123" spans="2:15" x14ac:dyDescent="0.25">
      <c r="B123" s="3"/>
      <c r="C123" s="3"/>
      <c r="D123" s="3"/>
      <c r="E123" s="2" t="e">
        <f t="shared" si="94"/>
        <v>#DIV/0!</v>
      </c>
      <c r="H123">
        <f t="shared" si="90"/>
        <v>0</v>
      </c>
      <c r="L123">
        <f t="shared" ref="L123" si="99">B123*10</f>
        <v>0</v>
      </c>
      <c r="M123">
        <f t="shared" si="95"/>
        <v>0</v>
      </c>
      <c r="O123">
        <f t="shared" si="92"/>
        <v>0</v>
      </c>
    </row>
    <row r="124" spans="2:15" x14ac:dyDescent="0.25">
      <c r="B124" s="3"/>
      <c r="C124" s="3"/>
      <c r="D124" s="3"/>
      <c r="E124" s="2" t="e">
        <f t="shared" si="94"/>
        <v>#DIV/0!</v>
      </c>
      <c r="H124">
        <f t="shared" si="90"/>
        <v>0</v>
      </c>
      <c r="L124">
        <f t="shared" si="96"/>
        <v>0</v>
      </c>
      <c r="M124">
        <f t="shared" si="95"/>
        <v>0</v>
      </c>
      <c r="O124">
        <f t="shared" si="92"/>
        <v>0</v>
      </c>
    </row>
    <row r="125" spans="2:15" x14ac:dyDescent="0.25">
      <c r="B125" s="3"/>
      <c r="C125" s="3"/>
      <c r="D125" s="3"/>
      <c r="E125" s="2" t="e">
        <f t="shared" si="94"/>
        <v>#DIV/0!</v>
      </c>
      <c r="H125">
        <f t="shared" si="90"/>
        <v>0</v>
      </c>
      <c r="L125">
        <f t="shared" si="96"/>
        <v>0</v>
      </c>
      <c r="M125">
        <f t="shared" si="95"/>
        <v>0</v>
      </c>
      <c r="O125">
        <f t="shared" si="92"/>
        <v>0</v>
      </c>
    </row>
    <row r="126" spans="2:15" ht="14.25" customHeight="1" x14ac:dyDescent="0.25">
      <c r="B126" s="3"/>
      <c r="C126" s="3"/>
      <c r="D126" s="3"/>
      <c r="E126" s="2" t="e">
        <f t="shared" si="94"/>
        <v>#DIV/0!</v>
      </c>
      <c r="H126">
        <f t="shared" si="90"/>
        <v>0</v>
      </c>
      <c r="L126">
        <v>0</v>
      </c>
      <c r="M126">
        <f t="shared" si="95"/>
        <v>0</v>
      </c>
      <c r="O126">
        <f t="shared" si="92"/>
        <v>0</v>
      </c>
    </row>
    <row r="127" spans="2:15" x14ac:dyDescent="0.25">
      <c r="B127" s="3"/>
      <c r="C127" s="3"/>
      <c r="D127" s="3"/>
      <c r="E127" s="2" t="e">
        <f t="shared" si="94"/>
        <v>#DIV/0!</v>
      </c>
      <c r="H127">
        <f t="shared" si="90"/>
        <v>0</v>
      </c>
      <c r="L127">
        <f t="shared" si="96"/>
        <v>0</v>
      </c>
      <c r="M127">
        <f t="shared" si="95"/>
        <v>0</v>
      </c>
      <c r="O127">
        <f t="shared" si="92"/>
        <v>0</v>
      </c>
    </row>
    <row r="128" spans="2:15" x14ac:dyDescent="0.25">
      <c r="B128" s="3"/>
      <c r="C128" s="3"/>
      <c r="D128" s="3"/>
      <c r="E128" s="2" t="e">
        <f t="shared" si="94"/>
        <v>#DIV/0!</v>
      </c>
      <c r="H128">
        <f t="shared" si="90"/>
        <v>0</v>
      </c>
      <c r="L128">
        <f t="shared" si="96"/>
        <v>0</v>
      </c>
      <c r="M128">
        <f t="shared" si="95"/>
        <v>0</v>
      </c>
      <c r="O128">
        <f t="shared" si="92"/>
        <v>0</v>
      </c>
    </row>
    <row r="129" spans="2:15" x14ac:dyDescent="0.25">
      <c r="B129" s="3"/>
      <c r="C129" s="3"/>
      <c r="D129" s="3"/>
      <c r="E129" s="2" t="e">
        <f t="shared" si="94"/>
        <v>#DIV/0!</v>
      </c>
      <c r="H129">
        <f t="shared" si="90"/>
        <v>0</v>
      </c>
      <c r="L129">
        <f t="shared" si="96"/>
        <v>0</v>
      </c>
      <c r="M129">
        <f t="shared" si="95"/>
        <v>0</v>
      </c>
      <c r="O129">
        <f t="shared" si="92"/>
        <v>0</v>
      </c>
    </row>
    <row r="130" spans="2:15" x14ac:dyDescent="0.25">
      <c r="B130" s="3"/>
      <c r="C130" s="3"/>
      <c r="D130" s="3"/>
      <c r="E130" s="2" t="e">
        <f t="shared" si="94"/>
        <v>#DIV/0!</v>
      </c>
      <c r="H130">
        <f t="shared" si="90"/>
        <v>0</v>
      </c>
      <c r="L130">
        <f t="shared" si="96"/>
        <v>0</v>
      </c>
      <c r="M130">
        <f t="shared" si="95"/>
        <v>0</v>
      </c>
      <c r="O130">
        <f t="shared" si="92"/>
        <v>0</v>
      </c>
    </row>
    <row r="131" spans="2:15" x14ac:dyDescent="0.25">
      <c r="B131" s="3"/>
      <c r="C131" s="3"/>
      <c r="D131" s="3"/>
      <c r="E131" s="2" t="e">
        <f t="shared" si="94"/>
        <v>#DIV/0!</v>
      </c>
      <c r="H131">
        <f t="shared" si="90"/>
        <v>0</v>
      </c>
      <c r="L131">
        <f t="shared" si="96"/>
        <v>0</v>
      </c>
      <c r="M131">
        <f t="shared" si="95"/>
        <v>0</v>
      </c>
      <c r="O131">
        <f t="shared" si="92"/>
        <v>0</v>
      </c>
    </row>
    <row r="132" spans="2:15" x14ac:dyDescent="0.25">
      <c r="E132" s="2" t="e">
        <f t="shared" si="94"/>
        <v>#DIV/0!</v>
      </c>
      <c r="H132">
        <f t="shared" si="90"/>
        <v>0</v>
      </c>
      <c r="L132">
        <f t="shared" si="96"/>
        <v>0</v>
      </c>
      <c r="M132">
        <f t="shared" si="95"/>
        <v>0</v>
      </c>
      <c r="O132">
        <f t="shared" si="92"/>
        <v>0</v>
      </c>
    </row>
    <row r="133" spans="2:15" x14ac:dyDescent="0.25">
      <c r="E133" s="2" t="e">
        <f t="shared" si="94"/>
        <v>#DIV/0!</v>
      </c>
      <c r="H133">
        <f t="shared" si="90"/>
        <v>0</v>
      </c>
      <c r="L133">
        <f t="shared" si="96"/>
        <v>0</v>
      </c>
      <c r="M133">
        <f t="shared" si="95"/>
        <v>0</v>
      </c>
      <c r="O133">
        <f t="shared" si="92"/>
        <v>0</v>
      </c>
    </row>
    <row r="134" spans="2:15" x14ac:dyDescent="0.25">
      <c r="E134" s="2" t="e">
        <f t="shared" si="94"/>
        <v>#DIV/0!</v>
      </c>
      <c r="H134">
        <f t="shared" si="90"/>
        <v>0</v>
      </c>
      <c r="L134">
        <f t="shared" si="96"/>
        <v>0</v>
      </c>
      <c r="M134">
        <f t="shared" si="95"/>
        <v>0</v>
      </c>
      <c r="O134">
        <f t="shared" si="92"/>
        <v>0</v>
      </c>
    </row>
    <row r="135" spans="2:15" x14ac:dyDescent="0.25">
      <c r="E135" s="2" t="e">
        <f t="shared" si="94"/>
        <v>#DIV/0!</v>
      </c>
      <c r="H135">
        <f t="shared" si="90"/>
        <v>0</v>
      </c>
      <c r="L135">
        <f t="shared" si="96"/>
        <v>0</v>
      </c>
      <c r="M135">
        <f t="shared" si="95"/>
        <v>0</v>
      </c>
      <c r="O135">
        <f t="shared" si="92"/>
        <v>0</v>
      </c>
    </row>
    <row r="136" spans="2:15" x14ac:dyDescent="0.25">
      <c r="E136" s="2" t="e">
        <f t="shared" si="94"/>
        <v>#DIV/0!</v>
      </c>
      <c r="H136">
        <f t="shared" si="90"/>
        <v>0</v>
      </c>
      <c r="L136">
        <f t="shared" si="96"/>
        <v>0</v>
      </c>
      <c r="M136">
        <f t="shared" si="95"/>
        <v>0</v>
      </c>
      <c r="O136">
        <f t="shared" si="92"/>
        <v>0</v>
      </c>
    </row>
    <row r="137" spans="2:15" x14ac:dyDescent="0.25">
      <c r="E137" s="2" t="e">
        <f t="shared" si="94"/>
        <v>#DIV/0!</v>
      </c>
      <c r="H137">
        <f t="shared" si="90"/>
        <v>0</v>
      </c>
      <c r="L137">
        <f t="shared" si="96"/>
        <v>0</v>
      </c>
      <c r="M137">
        <f t="shared" si="95"/>
        <v>0</v>
      </c>
      <c r="O137">
        <f t="shared" si="92"/>
        <v>0</v>
      </c>
    </row>
    <row r="138" spans="2:15" x14ac:dyDescent="0.25">
      <c r="E138" s="2" t="e">
        <f t="shared" si="94"/>
        <v>#DIV/0!</v>
      </c>
      <c r="H138">
        <f t="shared" si="90"/>
        <v>0</v>
      </c>
      <c r="L138">
        <f t="shared" si="96"/>
        <v>0</v>
      </c>
      <c r="M138">
        <f t="shared" si="95"/>
        <v>0</v>
      </c>
      <c r="O138">
        <f t="shared" si="92"/>
        <v>0</v>
      </c>
    </row>
    <row r="139" spans="2:15" x14ac:dyDescent="0.25">
      <c r="E139" s="2" t="e">
        <f t="shared" si="94"/>
        <v>#DIV/0!</v>
      </c>
      <c r="H139">
        <f t="shared" si="90"/>
        <v>0</v>
      </c>
      <c r="L139">
        <f t="shared" si="96"/>
        <v>0</v>
      </c>
      <c r="M139">
        <v>0</v>
      </c>
      <c r="O139">
        <f t="shared" si="92"/>
        <v>0</v>
      </c>
    </row>
    <row r="140" spans="2:15" x14ac:dyDescent="0.25">
      <c r="E140" s="2" t="e">
        <f t="shared" si="94"/>
        <v>#DIV/0!</v>
      </c>
      <c r="H140">
        <f t="shared" si="90"/>
        <v>0</v>
      </c>
      <c r="L140">
        <f t="shared" si="96"/>
        <v>0</v>
      </c>
      <c r="M140">
        <f t="shared" ref="M140:M198" si="100">D140*5</f>
        <v>0</v>
      </c>
      <c r="O140">
        <f t="shared" si="92"/>
        <v>0</v>
      </c>
    </row>
    <row r="141" spans="2:15" x14ac:dyDescent="0.25">
      <c r="E141" s="2" t="e">
        <f t="shared" si="94"/>
        <v>#DIV/0!</v>
      </c>
      <c r="H141">
        <f t="shared" si="90"/>
        <v>0</v>
      </c>
      <c r="L141">
        <f t="shared" si="96"/>
        <v>0</v>
      </c>
      <c r="M141">
        <f t="shared" si="100"/>
        <v>0</v>
      </c>
      <c r="O141">
        <f t="shared" si="92"/>
        <v>0</v>
      </c>
    </row>
    <row r="142" spans="2:15" x14ac:dyDescent="0.25">
      <c r="E142" s="2" t="e">
        <f t="shared" si="94"/>
        <v>#DIV/0!</v>
      </c>
      <c r="H142">
        <f t="shared" si="90"/>
        <v>0</v>
      </c>
      <c r="L142">
        <f t="shared" si="96"/>
        <v>0</v>
      </c>
      <c r="M142">
        <f t="shared" si="100"/>
        <v>0</v>
      </c>
      <c r="O142">
        <f t="shared" si="92"/>
        <v>0</v>
      </c>
    </row>
    <row r="143" spans="2:15" x14ac:dyDescent="0.25">
      <c r="E143" s="2" t="e">
        <f t="shared" si="94"/>
        <v>#DIV/0!</v>
      </c>
      <c r="H143">
        <f t="shared" si="90"/>
        <v>0</v>
      </c>
      <c r="L143">
        <f t="shared" si="96"/>
        <v>0</v>
      </c>
      <c r="M143">
        <f t="shared" si="100"/>
        <v>0</v>
      </c>
      <c r="O143">
        <f t="shared" si="92"/>
        <v>0</v>
      </c>
    </row>
    <row r="144" spans="2:15" x14ac:dyDescent="0.25">
      <c r="E144" s="2" t="e">
        <f t="shared" si="94"/>
        <v>#DIV/0!</v>
      </c>
      <c r="H144">
        <f t="shared" si="90"/>
        <v>0</v>
      </c>
      <c r="L144">
        <f t="shared" si="96"/>
        <v>0</v>
      </c>
      <c r="M144">
        <f t="shared" si="100"/>
        <v>0</v>
      </c>
      <c r="O144">
        <f t="shared" si="92"/>
        <v>0</v>
      </c>
    </row>
    <row r="145" spans="1:16" x14ac:dyDescent="0.25">
      <c r="E145" s="2" t="e">
        <f t="shared" si="94"/>
        <v>#DIV/0!</v>
      </c>
      <c r="H145">
        <f t="shared" si="90"/>
        <v>0</v>
      </c>
      <c r="L145">
        <f t="shared" si="96"/>
        <v>0</v>
      </c>
      <c r="M145">
        <f t="shared" si="100"/>
        <v>0</v>
      </c>
      <c r="O145">
        <f t="shared" si="92"/>
        <v>0</v>
      </c>
    </row>
    <row r="146" spans="1:16" x14ac:dyDescent="0.25">
      <c r="E146" s="2" t="e">
        <f t="shared" si="94"/>
        <v>#DIV/0!</v>
      </c>
      <c r="H146">
        <f t="shared" si="90"/>
        <v>0</v>
      </c>
      <c r="L146">
        <f t="shared" si="96"/>
        <v>0</v>
      </c>
      <c r="M146">
        <f t="shared" si="100"/>
        <v>0</v>
      </c>
      <c r="O146">
        <f t="shared" si="92"/>
        <v>0</v>
      </c>
    </row>
    <row r="147" spans="1:16" x14ac:dyDescent="0.25">
      <c r="E147" s="2" t="e">
        <f t="shared" si="94"/>
        <v>#DIV/0!</v>
      </c>
      <c r="H147">
        <f t="shared" si="90"/>
        <v>0</v>
      </c>
      <c r="L147">
        <f t="shared" si="96"/>
        <v>0</v>
      </c>
      <c r="M147">
        <f t="shared" si="100"/>
        <v>0</v>
      </c>
      <c r="O147">
        <f t="shared" si="92"/>
        <v>0</v>
      </c>
    </row>
    <row r="148" spans="1:16" x14ac:dyDescent="0.25">
      <c r="E148" s="2" t="e">
        <f t="shared" si="94"/>
        <v>#DIV/0!</v>
      </c>
      <c r="H148">
        <f t="shared" si="90"/>
        <v>0</v>
      </c>
      <c r="L148">
        <f t="shared" si="96"/>
        <v>0</v>
      </c>
      <c r="M148">
        <f t="shared" si="100"/>
        <v>0</v>
      </c>
      <c r="O148">
        <f t="shared" si="92"/>
        <v>0</v>
      </c>
    </row>
    <row r="149" spans="1:16" x14ac:dyDescent="0.25">
      <c r="E149" s="2" t="e">
        <f t="shared" si="94"/>
        <v>#DIV/0!</v>
      </c>
      <c r="H149">
        <f t="shared" si="90"/>
        <v>0</v>
      </c>
      <c r="L149">
        <f t="shared" si="96"/>
        <v>0</v>
      </c>
      <c r="M149">
        <f t="shared" si="100"/>
        <v>0</v>
      </c>
      <c r="O149">
        <f t="shared" si="92"/>
        <v>0</v>
      </c>
    </row>
    <row r="150" spans="1:16" x14ac:dyDescent="0.25">
      <c r="E150" s="2" t="e">
        <f t="shared" si="94"/>
        <v>#DIV/0!</v>
      </c>
      <c r="H150">
        <f t="shared" si="90"/>
        <v>0</v>
      </c>
      <c r="L150">
        <f t="shared" si="96"/>
        <v>0</v>
      </c>
      <c r="M150">
        <f t="shared" si="100"/>
        <v>0</v>
      </c>
      <c r="O150">
        <f t="shared" si="92"/>
        <v>0</v>
      </c>
    </row>
    <row r="151" spans="1:16" x14ac:dyDescent="0.25">
      <c r="E151" s="2" t="e">
        <f t="shared" si="94"/>
        <v>#DIV/0!</v>
      </c>
      <c r="H151">
        <f t="shared" ref="H151:H198" si="101">F151-G151</f>
        <v>0</v>
      </c>
      <c r="L151">
        <f t="shared" si="96"/>
        <v>0</v>
      </c>
      <c r="M151">
        <f t="shared" si="100"/>
        <v>0</v>
      </c>
      <c r="O151">
        <f t="shared" si="92"/>
        <v>0</v>
      </c>
    </row>
    <row r="152" spans="1:16" x14ac:dyDescent="0.25">
      <c r="E152" s="2" t="e">
        <f t="shared" si="94"/>
        <v>#DIV/0!</v>
      </c>
      <c r="H152">
        <f t="shared" si="101"/>
        <v>0</v>
      </c>
      <c r="L152">
        <f t="shared" si="96"/>
        <v>0</v>
      </c>
      <c r="M152">
        <f t="shared" si="100"/>
        <v>0</v>
      </c>
      <c r="O152">
        <f t="shared" si="92"/>
        <v>0</v>
      </c>
    </row>
    <row r="153" spans="1:16" x14ac:dyDescent="0.25">
      <c r="E153" s="2" t="e">
        <f t="shared" si="94"/>
        <v>#DIV/0!</v>
      </c>
      <c r="H153">
        <f t="shared" si="101"/>
        <v>0</v>
      </c>
      <c r="L153">
        <f t="shared" si="96"/>
        <v>0</v>
      </c>
      <c r="M153">
        <f t="shared" si="100"/>
        <v>0</v>
      </c>
      <c r="O153">
        <f t="shared" si="92"/>
        <v>0</v>
      </c>
    </row>
    <row r="154" spans="1:16" x14ac:dyDescent="0.25">
      <c r="E154" s="2" t="e">
        <f t="shared" si="94"/>
        <v>#DIV/0!</v>
      </c>
      <c r="H154">
        <f t="shared" si="101"/>
        <v>0</v>
      </c>
      <c r="L154">
        <f t="shared" si="96"/>
        <v>0</v>
      </c>
      <c r="M154">
        <f t="shared" si="100"/>
        <v>0</v>
      </c>
      <c r="O154">
        <f t="shared" si="92"/>
        <v>0</v>
      </c>
    </row>
    <row r="155" spans="1:16" x14ac:dyDescent="0.25">
      <c r="E155" s="2" t="e">
        <f t="shared" si="94"/>
        <v>#DIV/0!</v>
      </c>
      <c r="H155">
        <f t="shared" si="101"/>
        <v>0</v>
      </c>
      <c r="L155">
        <f t="shared" si="96"/>
        <v>0</v>
      </c>
      <c r="M155">
        <f t="shared" si="100"/>
        <v>0</v>
      </c>
      <c r="O155">
        <f t="shared" si="92"/>
        <v>0</v>
      </c>
    </row>
    <row r="156" spans="1:16" x14ac:dyDescent="0.25">
      <c r="E156" s="2" t="e">
        <f t="shared" si="94"/>
        <v>#DIV/0!</v>
      </c>
      <c r="H156">
        <f t="shared" si="101"/>
        <v>0</v>
      </c>
      <c r="L156">
        <f t="shared" si="96"/>
        <v>0</v>
      </c>
      <c r="M156">
        <f t="shared" si="100"/>
        <v>0</v>
      </c>
      <c r="O156">
        <f t="shared" si="92"/>
        <v>0</v>
      </c>
    </row>
    <row r="157" spans="1:16" x14ac:dyDescent="0.25">
      <c r="E157" s="2" t="e">
        <f t="shared" si="94"/>
        <v>#DIV/0!</v>
      </c>
      <c r="H157">
        <f t="shared" si="101"/>
        <v>0</v>
      </c>
      <c r="L157">
        <f t="shared" si="96"/>
        <v>0</v>
      </c>
      <c r="M157">
        <f t="shared" si="100"/>
        <v>0</v>
      </c>
      <c r="O157">
        <f t="shared" ref="O157:O198" si="102">SUM(I157:N157)</f>
        <v>0</v>
      </c>
    </row>
    <row r="158" spans="1:16" x14ac:dyDescent="0.25">
      <c r="E158" s="2" t="e">
        <f t="shared" si="94"/>
        <v>#DIV/0!</v>
      </c>
      <c r="H158">
        <f t="shared" si="101"/>
        <v>0</v>
      </c>
      <c r="L158">
        <f t="shared" si="96"/>
        <v>0</v>
      </c>
      <c r="M158">
        <f t="shared" si="100"/>
        <v>0</v>
      </c>
      <c r="O158">
        <f t="shared" si="102"/>
        <v>0</v>
      </c>
    </row>
    <row r="159" spans="1:16" x14ac:dyDescent="0.25">
      <c r="E159" s="2" t="e">
        <f t="shared" si="94"/>
        <v>#DIV/0!</v>
      </c>
      <c r="H159">
        <f t="shared" si="101"/>
        <v>0</v>
      </c>
      <c r="L159">
        <f t="shared" si="96"/>
        <v>0</v>
      </c>
      <c r="M159">
        <f t="shared" si="100"/>
        <v>0</v>
      </c>
      <c r="O159">
        <f t="shared" si="102"/>
        <v>0</v>
      </c>
    </row>
    <row r="160" spans="1:16" x14ac:dyDescent="0.25">
      <c r="A160" s="6"/>
      <c r="B160" s="4"/>
      <c r="C160" s="4"/>
      <c r="D160" s="4"/>
      <c r="E160" s="5" t="e">
        <f t="shared" si="94"/>
        <v>#DIV/0!</v>
      </c>
      <c r="F160" s="4"/>
      <c r="G160" s="4"/>
      <c r="H160" s="4">
        <f t="shared" si="101"/>
        <v>0</v>
      </c>
      <c r="I160" s="4"/>
      <c r="J160" s="4"/>
      <c r="K160" s="4"/>
      <c r="L160" s="4">
        <f t="shared" si="96"/>
        <v>0</v>
      </c>
      <c r="M160" s="4">
        <f t="shared" si="100"/>
        <v>0</v>
      </c>
      <c r="N160" s="4"/>
      <c r="O160" s="4">
        <f t="shared" si="102"/>
        <v>0</v>
      </c>
      <c r="P160" s="4"/>
    </row>
    <row r="161" spans="1:16" x14ac:dyDescent="0.25">
      <c r="E161" s="2" t="e">
        <f t="shared" si="94"/>
        <v>#DIV/0!</v>
      </c>
      <c r="H161">
        <f t="shared" si="101"/>
        <v>0</v>
      </c>
      <c r="L161">
        <f t="shared" si="96"/>
        <v>0</v>
      </c>
      <c r="M161">
        <f t="shared" si="100"/>
        <v>0</v>
      </c>
      <c r="O161">
        <f t="shared" si="102"/>
        <v>0</v>
      </c>
      <c r="P161" s="4"/>
    </row>
    <row r="162" spans="1:16" x14ac:dyDescent="0.25">
      <c r="E162" s="2" t="e">
        <f t="shared" si="94"/>
        <v>#DIV/0!</v>
      </c>
      <c r="H162">
        <f t="shared" si="101"/>
        <v>0</v>
      </c>
      <c r="L162">
        <f t="shared" si="96"/>
        <v>0</v>
      </c>
      <c r="M162">
        <f t="shared" si="100"/>
        <v>0</v>
      </c>
      <c r="O162">
        <f t="shared" si="102"/>
        <v>0</v>
      </c>
    </row>
    <row r="163" spans="1:16" x14ac:dyDescent="0.25">
      <c r="E163" s="2" t="e">
        <f t="shared" ref="E163:E198" si="103">(B163)/(B163+C163+D163)</f>
        <v>#DIV/0!</v>
      </c>
      <c r="H163">
        <f t="shared" si="101"/>
        <v>0</v>
      </c>
      <c r="L163">
        <f t="shared" si="96"/>
        <v>0</v>
      </c>
      <c r="M163">
        <f t="shared" si="100"/>
        <v>0</v>
      </c>
      <c r="O163">
        <f t="shared" si="102"/>
        <v>0</v>
      </c>
    </row>
    <row r="164" spans="1:16" x14ac:dyDescent="0.25">
      <c r="A164" s="6"/>
      <c r="B164" s="4"/>
      <c r="C164" s="4"/>
      <c r="D164" s="4"/>
      <c r="E164" s="5" t="e">
        <f t="shared" si="103"/>
        <v>#DIV/0!</v>
      </c>
      <c r="F164" s="4"/>
      <c r="G164" s="4"/>
      <c r="H164" s="4">
        <f t="shared" si="101"/>
        <v>0</v>
      </c>
      <c r="I164" s="4"/>
      <c r="J164" s="4"/>
      <c r="K164" s="4"/>
      <c r="L164" s="4">
        <f t="shared" ref="L164:L175" si="104">B164*10</f>
        <v>0</v>
      </c>
      <c r="M164" s="4">
        <f t="shared" si="100"/>
        <v>0</v>
      </c>
      <c r="N164" s="4"/>
      <c r="O164" s="4">
        <f t="shared" si="102"/>
        <v>0</v>
      </c>
      <c r="P164" s="4"/>
    </row>
    <row r="165" spans="1:16" x14ac:dyDescent="0.25">
      <c r="A165" s="6"/>
      <c r="B165" s="4"/>
      <c r="C165" s="4"/>
      <c r="D165" s="4"/>
      <c r="E165" s="5" t="e">
        <f t="shared" si="103"/>
        <v>#DIV/0!</v>
      </c>
      <c r="F165" s="4"/>
      <c r="G165" s="4"/>
      <c r="H165" s="4">
        <f t="shared" si="101"/>
        <v>0</v>
      </c>
      <c r="I165" s="4"/>
      <c r="J165" s="4"/>
      <c r="K165" s="4"/>
      <c r="L165" s="4">
        <f t="shared" si="104"/>
        <v>0</v>
      </c>
      <c r="M165" s="4">
        <f t="shared" si="100"/>
        <v>0</v>
      </c>
      <c r="N165" s="4"/>
      <c r="O165" s="4">
        <f t="shared" si="102"/>
        <v>0</v>
      </c>
      <c r="P165" s="4"/>
    </row>
    <row r="166" spans="1:16" x14ac:dyDescent="0.25">
      <c r="A166" s="6"/>
      <c r="B166" s="4"/>
      <c r="C166" s="4"/>
      <c r="D166" s="4"/>
      <c r="E166" s="5" t="e">
        <f t="shared" si="103"/>
        <v>#DIV/0!</v>
      </c>
      <c r="F166" s="4"/>
      <c r="G166" s="4"/>
      <c r="H166" s="4">
        <f t="shared" si="101"/>
        <v>0</v>
      </c>
      <c r="I166" s="4"/>
      <c r="J166" s="4"/>
      <c r="K166" s="4"/>
      <c r="L166" s="4">
        <f t="shared" si="104"/>
        <v>0</v>
      </c>
      <c r="M166" s="4">
        <f t="shared" si="100"/>
        <v>0</v>
      </c>
      <c r="N166" s="4"/>
      <c r="O166" s="4">
        <f t="shared" si="102"/>
        <v>0</v>
      </c>
      <c r="P166" s="4"/>
    </row>
    <row r="167" spans="1:16" x14ac:dyDescent="0.25">
      <c r="A167" s="6"/>
      <c r="B167" s="4"/>
      <c r="C167" s="4"/>
      <c r="D167" s="4"/>
      <c r="E167" s="5" t="e">
        <f t="shared" si="103"/>
        <v>#DIV/0!</v>
      </c>
      <c r="F167" s="4"/>
      <c r="G167" s="4"/>
      <c r="H167" s="4">
        <f t="shared" si="101"/>
        <v>0</v>
      </c>
      <c r="I167" s="4"/>
      <c r="J167" s="4"/>
      <c r="K167" s="4"/>
      <c r="L167" s="4">
        <f t="shared" si="104"/>
        <v>0</v>
      </c>
      <c r="M167" s="4">
        <f t="shared" si="100"/>
        <v>0</v>
      </c>
      <c r="N167" s="4"/>
      <c r="O167" s="4">
        <f t="shared" si="102"/>
        <v>0</v>
      </c>
      <c r="P167" s="4"/>
    </row>
    <row r="168" spans="1:16" x14ac:dyDescent="0.25">
      <c r="A168" s="6"/>
      <c r="B168" s="4"/>
      <c r="C168" s="4"/>
      <c r="D168" s="4"/>
      <c r="E168" s="5" t="e">
        <f t="shared" si="103"/>
        <v>#DIV/0!</v>
      </c>
      <c r="F168" s="4"/>
      <c r="G168" s="4"/>
      <c r="H168" s="4">
        <f t="shared" si="101"/>
        <v>0</v>
      </c>
      <c r="I168" s="4"/>
      <c r="J168" s="4"/>
      <c r="K168" s="4"/>
      <c r="L168" s="4">
        <f t="shared" si="104"/>
        <v>0</v>
      </c>
      <c r="M168" s="4">
        <f t="shared" si="100"/>
        <v>0</v>
      </c>
      <c r="N168" s="4"/>
      <c r="O168" s="4">
        <f t="shared" si="102"/>
        <v>0</v>
      </c>
      <c r="P168" s="4"/>
    </row>
    <row r="169" spans="1:16" x14ac:dyDescent="0.25">
      <c r="A169" s="6"/>
      <c r="B169" s="4"/>
      <c r="C169" s="4"/>
      <c r="D169" s="4"/>
      <c r="E169" s="5" t="e">
        <f t="shared" si="103"/>
        <v>#DIV/0!</v>
      </c>
      <c r="F169" s="4"/>
      <c r="G169" s="4"/>
      <c r="H169" s="4">
        <f t="shared" si="101"/>
        <v>0</v>
      </c>
      <c r="I169" s="4"/>
      <c r="J169" s="4"/>
      <c r="K169" s="4"/>
      <c r="L169" s="4">
        <f t="shared" si="104"/>
        <v>0</v>
      </c>
      <c r="M169" s="4">
        <f t="shared" si="100"/>
        <v>0</v>
      </c>
      <c r="N169" s="4"/>
      <c r="O169" s="4">
        <f t="shared" si="102"/>
        <v>0</v>
      </c>
    </row>
    <row r="170" spans="1:16" x14ac:dyDescent="0.25">
      <c r="E170" s="2" t="e">
        <f t="shared" si="103"/>
        <v>#DIV/0!</v>
      </c>
      <c r="H170">
        <f t="shared" si="101"/>
        <v>0</v>
      </c>
      <c r="L170">
        <f t="shared" si="104"/>
        <v>0</v>
      </c>
      <c r="M170">
        <f t="shared" si="100"/>
        <v>0</v>
      </c>
      <c r="O170">
        <f t="shared" si="102"/>
        <v>0</v>
      </c>
    </row>
    <row r="171" spans="1:16" x14ac:dyDescent="0.25">
      <c r="E171" s="2" t="e">
        <f t="shared" si="103"/>
        <v>#DIV/0!</v>
      </c>
      <c r="H171">
        <f t="shared" si="101"/>
        <v>0</v>
      </c>
      <c r="L171">
        <f t="shared" si="104"/>
        <v>0</v>
      </c>
      <c r="M171">
        <f t="shared" si="100"/>
        <v>0</v>
      </c>
      <c r="O171">
        <f t="shared" si="102"/>
        <v>0</v>
      </c>
    </row>
    <row r="172" spans="1:16" x14ac:dyDescent="0.25">
      <c r="E172" s="2" t="e">
        <f t="shared" si="103"/>
        <v>#DIV/0!</v>
      </c>
      <c r="H172">
        <f t="shared" si="101"/>
        <v>0</v>
      </c>
      <c r="L172">
        <f t="shared" si="104"/>
        <v>0</v>
      </c>
      <c r="M172">
        <f t="shared" si="100"/>
        <v>0</v>
      </c>
      <c r="O172">
        <f t="shared" si="102"/>
        <v>0</v>
      </c>
    </row>
    <row r="173" spans="1:16" x14ac:dyDescent="0.25">
      <c r="E173" s="2" t="e">
        <f t="shared" si="103"/>
        <v>#DIV/0!</v>
      </c>
      <c r="H173">
        <f t="shared" si="101"/>
        <v>0</v>
      </c>
      <c r="L173">
        <f t="shared" si="104"/>
        <v>0</v>
      </c>
      <c r="M173">
        <f t="shared" si="100"/>
        <v>0</v>
      </c>
      <c r="O173">
        <f t="shared" si="102"/>
        <v>0</v>
      </c>
    </row>
    <row r="174" spans="1:16" x14ac:dyDescent="0.25">
      <c r="E174" s="2" t="e">
        <f t="shared" si="103"/>
        <v>#DIV/0!</v>
      </c>
      <c r="H174">
        <f t="shared" si="101"/>
        <v>0</v>
      </c>
      <c r="L174">
        <f t="shared" si="104"/>
        <v>0</v>
      </c>
      <c r="M174">
        <f t="shared" si="100"/>
        <v>0</v>
      </c>
      <c r="O174">
        <f t="shared" si="102"/>
        <v>0</v>
      </c>
    </row>
    <row r="175" spans="1:16" x14ac:dyDescent="0.25">
      <c r="E175" s="2" t="e">
        <f t="shared" si="103"/>
        <v>#DIV/0!</v>
      </c>
      <c r="H175">
        <f t="shared" si="101"/>
        <v>0</v>
      </c>
      <c r="L175">
        <f t="shared" si="104"/>
        <v>0</v>
      </c>
      <c r="M175">
        <f t="shared" si="100"/>
        <v>0</v>
      </c>
      <c r="O175">
        <f t="shared" si="102"/>
        <v>0</v>
      </c>
    </row>
    <row r="176" spans="1:16" x14ac:dyDescent="0.25">
      <c r="E176" s="2" t="e">
        <f t="shared" si="103"/>
        <v>#DIV/0!</v>
      </c>
      <c r="H176">
        <f t="shared" si="101"/>
        <v>0</v>
      </c>
      <c r="M176">
        <f t="shared" si="100"/>
        <v>0</v>
      </c>
      <c r="O176">
        <f t="shared" si="102"/>
        <v>0</v>
      </c>
    </row>
    <row r="177" spans="5:15" x14ac:dyDescent="0.25">
      <c r="E177" s="2" t="e">
        <f t="shared" si="103"/>
        <v>#DIV/0!</v>
      </c>
      <c r="H177">
        <f t="shared" si="101"/>
        <v>0</v>
      </c>
      <c r="M177">
        <f t="shared" si="100"/>
        <v>0</v>
      </c>
      <c r="O177">
        <f t="shared" si="102"/>
        <v>0</v>
      </c>
    </row>
    <row r="178" spans="5:15" x14ac:dyDescent="0.25">
      <c r="E178" s="2" t="e">
        <f t="shared" si="103"/>
        <v>#DIV/0!</v>
      </c>
      <c r="H178">
        <f t="shared" si="101"/>
        <v>0</v>
      </c>
      <c r="M178">
        <f t="shared" si="100"/>
        <v>0</v>
      </c>
      <c r="O178">
        <f t="shared" si="102"/>
        <v>0</v>
      </c>
    </row>
    <row r="179" spans="5:15" x14ac:dyDescent="0.25">
      <c r="E179" s="2" t="e">
        <f t="shared" si="103"/>
        <v>#DIV/0!</v>
      </c>
      <c r="H179">
        <f t="shared" si="101"/>
        <v>0</v>
      </c>
      <c r="M179">
        <f t="shared" si="100"/>
        <v>0</v>
      </c>
      <c r="O179">
        <f t="shared" si="102"/>
        <v>0</v>
      </c>
    </row>
    <row r="180" spans="5:15" x14ac:dyDescent="0.25">
      <c r="E180" s="2" t="e">
        <f t="shared" si="103"/>
        <v>#DIV/0!</v>
      </c>
      <c r="H180">
        <f t="shared" si="101"/>
        <v>0</v>
      </c>
      <c r="M180">
        <f t="shared" si="100"/>
        <v>0</v>
      </c>
      <c r="O180">
        <f t="shared" si="102"/>
        <v>0</v>
      </c>
    </row>
    <row r="181" spans="5:15" x14ac:dyDescent="0.25">
      <c r="E181" s="2" t="e">
        <f t="shared" si="103"/>
        <v>#DIV/0!</v>
      </c>
      <c r="H181">
        <f t="shared" si="101"/>
        <v>0</v>
      </c>
      <c r="M181">
        <f t="shared" si="100"/>
        <v>0</v>
      </c>
      <c r="O181">
        <f t="shared" si="102"/>
        <v>0</v>
      </c>
    </row>
    <row r="182" spans="5:15" x14ac:dyDescent="0.25">
      <c r="E182" s="2" t="e">
        <f t="shared" si="103"/>
        <v>#DIV/0!</v>
      </c>
      <c r="H182">
        <f t="shared" si="101"/>
        <v>0</v>
      </c>
      <c r="M182">
        <f t="shared" si="100"/>
        <v>0</v>
      </c>
      <c r="O182">
        <f t="shared" si="102"/>
        <v>0</v>
      </c>
    </row>
    <row r="183" spans="5:15" x14ac:dyDescent="0.25">
      <c r="E183" s="2" t="e">
        <f t="shared" si="103"/>
        <v>#DIV/0!</v>
      </c>
      <c r="H183">
        <f t="shared" si="101"/>
        <v>0</v>
      </c>
      <c r="M183">
        <f t="shared" si="100"/>
        <v>0</v>
      </c>
      <c r="O183">
        <f t="shared" si="102"/>
        <v>0</v>
      </c>
    </row>
    <row r="184" spans="5:15" x14ac:dyDescent="0.25">
      <c r="E184" s="2" t="e">
        <f t="shared" si="103"/>
        <v>#DIV/0!</v>
      </c>
      <c r="H184">
        <f t="shared" si="101"/>
        <v>0</v>
      </c>
      <c r="M184">
        <f t="shared" si="100"/>
        <v>0</v>
      </c>
      <c r="O184">
        <f t="shared" si="102"/>
        <v>0</v>
      </c>
    </row>
    <row r="185" spans="5:15" x14ac:dyDescent="0.25">
      <c r="E185" s="2" t="e">
        <f t="shared" si="103"/>
        <v>#DIV/0!</v>
      </c>
      <c r="H185">
        <f t="shared" si="101"/>
        <v>0</v>
      </c>
      <c r="M185">
        <f t="shared" si="100"/>
        <v>0</v>
      </c>
      <c r="O185">
        <f t="shared" si="102"/>
        <v>0</v>
      </c>
    </row>
    <row r="186" spans="5:15" x14ac:dyDescent="0.25">
      <c r="E186" s="2" t="e">
        <f t="shared" si="103"/>
        <v>#DIV/0!</v>
      </c>
      <c r="H186">
        <f t="shared" si="101"/>
        <v>0</v>
      </c>
      <c r="M186">
        <f t="shared" si="100"/>
        <v>0</v>
      </c>
      <c r="O186">
        <f t="shared" si="102"/>
        <v>0</v>
      </c>
    </row>
    <row r="187" spans="5:15" x14ac:dyDescent="0.25">
      <c r="E187" s="2" t="e">
        <f t="shared" si="103"/>
        <v>#DIV/0!</v>
      </c>
      <c r="H187">
        <f t="shared" si="101"/>
        <v>0</v>
      </c>
      <c r="M187">
        <f t="shared" si="100"/>
        <v>0</v>
      </c>
      <c r="O187">
        <f t="shared" si="102"/>
        <v>0</v>
      </c>
    </row>
    <row r="188" spans="5:15" x14ac:dyDescent="0.25">
      <c r="E188" s="2" t="e">
        <f t="shared" si="103"/>
        <v>#DIV/0!</v>
      </c>
      <c r="H188">
        <f t="shared" si="101"/>
        <v>0</v>
      </c>
      <c r="M188">
        <f t="shared" si="100"/>
        <v>0</v>
      </c>
      <c r="O188">
        <f t="shared" si="102"/>
        <v>0</v>
      </c>
    </row>
    <row r="189" spans="5:15" x14ac:dyDescent="0.25">
      <c r="E189" s="2" t="e">
        <f t="shared" si="103"/>
        <v>#DIV/0!</v>
      </c>
      <c r="H189">
        <f t="shared" si="101"/>
        <v>0</v>
      </c>
      <c r="M189">
        <f t="shared" si="100"/>
        <v>0</v>
      </c>
      <c r="O189">
        <f t="shared" si="102"/>
        <v>0</v>
      </c>
    </row>
    <row r="190" spans="5:15" x14ac:dyDescent="0.25">
      <c r="E190" s="2" t="e">
        <f t="shared" si="103"/>
        <v>#DIV/0!</v>
      </c>
      <c r="H190">
        <f t="shared" si="101"/>
        <v>0</v>
      </c>
      <c r="M190">
        <f t="shared" si="100"/>
        <v>0</v>
      </c>
      <c r="O190">
        <f t="shared" si="102"/>
        <v>0</v>
      </c>
    </row>
    <row r="191" spans="5:15" x14ac:dyDescent="0.25">
      <c r="E191" s="2" t="e">
        <f t="shared" si="103"/>
        <v>#DIV/0!</v>
      </c>
      <c r="H191">
        <f t="shared" si="101"/>
        <v>0</v>
      </c>
      <c r="M191">
        <f t="shared" si="100"/>
        <v>0</v>
      </c>
      <c r="O191">
        <f t="shared" si="102"/>
        <v>0</v>
      </c>
    </row>
    <row r="192" spans="5:15" x14ac:dyDescent="0.25">
      <c r="E192" s="2" t="e">
        <f t="shared" si="103"/>
        <v>#DIV/0!</v>
      </c>
      <c r="H192">
        <f t="shared" si="101"/>
        <v>0</v>
      </c>
      <c r="M192">
        <f t="shared" si="100"/>
        <v>0</v>
      </c>
      <c r="O192">
        <f t="shared" si="102"/>
        <v>0</v>
      </c>
    </row>
    <row r="193" spans="5:15" x14ac:dyDescent="0.25">
      <c r="E193" s="2" t="e">
        <f t="shared" si="103"/>
        <v>#DIV/0!</v>
      </c>
      <c r="H193">
        <f t="shared" si="101"/>
        <v>0</v>
      </c>
      <c r="M193">
        <f t="shared" si="100"/>
        <v>0</v>
      </c>
      <c r="O193">
        <f t="shared" si="102"/>
        <v>0</v>
      </c>
    </row>
    <row r="194" spans="5:15" x14ac:dyDescent="0.25">
      <c r="E194" s="2" t="e">
        <f t="shared" si="103"/>
        <v>#DIV/0!</v>
      </c>
      <c r="H194">
        <f t="shared" si="101"/>
        <v>0</v>
      </c>
      <c r="M194">
        <f t="shared" si="100"/>
        <v>0</v>
      </c>
      <c r="O194">
        <f t="shared" si="102"/>
        <v>0</v>
      </c>
    </row>
    <row r="195" spans="5:15" x14ac:dyDescent="0.25">
      <c r="E195" t="e">
        <f t="shared" si="103"/>
        <v>#DIV/0!</v>
      </c>
      <c r="H195">
        <f t="shared" si="101"/>
        <v>0</v>
      </c>
      <c r="M195">
        <f t="shared" si="100"/>
        <v>0</v>
      </c>
      <c r="O195">
        <f t="shared" si="102"/>
        <v>0</v>
      </c>
    </row>
    <row r="196" spans="5:15" x14ac:dyDescent="0.25">
      <c r="E196" t="e">
        <f t="shared" si="103"/>
        <v>#DIV/0!</v>
      </c>
      <c r="H196">
        <f t="shared" si="101"/>
        <v>0</v>
      </c>
      <c r="M196">
        <f t="shared" si="100"/>
        <v>0</v>
      </c>
      <c r="O196">
        <f t="shared" si="102"/>
        <v>0</v>
      </c>
    </row>
    <row r="197" spans="5:15" x14ac:dyDescent="0.25">
      <c r="E197" t="e">
        <f t="shared" si="103"/>
        <v>#DIV/0!</v>
      </c>
      <c r="H197">
        <f t="shared" si="101"/>
        <v>0</v>
      </c>
      <c r="M197">
        <f t="shared" si="100"/>
        <v>0</v>
      </c>
      <c r="O197">
        <f t="shared" si="102"/>
        <v>0</v>
      </c>
    </row>
    <row r="198" spans="5:15" x14ac:dyDescent="0.25">
      <c r="E198" t="e">
        <f t="shared" si="103"/>
        <v>#DIV/0!</v>
      </c>
      <c r="H198">
        <f t="shared" si="101"/>
        <v>0</v>
      </c>
      <c r="M198">
        <f t="shared" si="100"/>
        <v>0</v>
      </c>
      <c r="O198">
        <f t="shared" si="102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03"/>
  <sheetViews>
    <sheetView zoomScale="140" zoomScaleNormal="140" workbookViewId="0">
      <selection activeCell="H18" sqref="H18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20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30</v>
      </c>
      <c r="B3" s="3">
        <f>1*3</f>
        <v>3</v>
      </c>
      <c r="C3" s="3"/>
      <c r="D3" s="3"/>
      <c r="E3" s="2">
        <f t="shared" ref="E3:E25" si="0">(B3)/(B3+C3+D3)</f>
        <v>1</v>
      </c>
      <c r="F3" s="3">
        <f>11+6+9</f>
        <v>26</v>
      </c>
      <c r="G3" s="3">
        <f>7+5+5</f>
        <v>17</v>
      </c>
      <c r="H3">
        <f t="shared" ref="H3:H5" si="1">F3-G3</f>
        <v>9</v>
      </c>
      <c r="I3">
        <f>60*1</f>
        <v>60</v>
      </c>
      <c r="L3">
        <f t="shared" ref="L3:L25" si="2">B3*10</f>
        <v>30</v>
      </c>
      <c r="M3">
        <f t="shared" ref="M3:M25" si="3">D3*5</f>
        <v>0</v>
      </c>
      <c r="N3">
        <f t="shared" ref="N3:N26" si="4">10*1</f>
        <v>10</v>
      </c>
      <c r="O3">
        <f t="shared" ref="O3:O6" si="5">SUM(I3:N3)</f>
        <v>100</v>
      </c>
    </row>
    <row r="4" spans="1:27" x14ac:dyDescent="0.25">
      <c r="A4" s="3" t="s">
        <v>114</v>
      </c>
      <c r="B4" s="3">
        <f>1*2</f>
        <v>2</v>
      </c>
      <c r="C4" s="3">
        <f>1*2</f>
        <v>2</v>
      </c>
      <c r="D4" s="3"/>
      <c r="E4" s="2">
        <f t="shared" si="0"/>
        <v>0.5</v>
      </c>
      <c r="F4" s="3">
        <f>9+9+15+4</f>
        <v>37</v>
      </c>
      <c r="G4" s="3">
        <f>8+10+5+12</f>
        <v>35</v>
      </c>
      <c r="H4">
        <f t="shared" si="1"/>
        <v>2</v>
      </c>
      <c r="L4">
        <f t="shared" si="2"/>
        <v>20</v>
      </c>
      <c r="M4">
        <f t="shared" si="3"/>
        <v>0</v>
      </c>
      <c r="N4">
        <f t="shared" si="4"/>
        <v>10</v>
      </c>
      <c r="O4">
        <f t="shared" si="5"/>
        <v>30</v>
      </c>
    </row>
    <row r="5" spans="1:27" x14ac:dyDescent="0.25">
      <c r="A5" s="3" t="s">
        <v>133</v>
      </c>
      <c r="B5" s="3">
        <f>1*1</f>
        <v>1</v>
      </c>
      <c r="C5" s="3">
        <f>1*3</f>
        <v>3</v>
      </c>
      <c r="D5" s="3"/>
      <c r="E5" s="2">
        <f t="shared" ref="E5" si="6">(B5)/(B5+C5+D5)</f>
        <v>0.25</v>
      </c>
      <c r="F5" s="3">
        <f>4+6+15+5</f>
        <v>30</v>
      </c>
      <c r="G5" s="3">
        <f>6+12+1+16</f>
        <v>35</v>
      </c>
      <c r="H5">
        <f t="shared" si="1"/>
        <v>-5</v>
      </c>
      <c r="J5">
        <f>40*1</f>
        <v>40</v>
      </c>
      <c r="L5">
        <f t="shared" ref="L5" si="7">B5*10</f>
        <v>10</v>
      </c>
      <c r="M5">
        <f t="shared" ref="M5" si="8">D5*5</f>
        <v>0</v>
      </c>
      <c r="N5">
        <f t="shared" si="4"/>
        <v>10</v>
      </c>
      <c r="O5">
        <f t="shared" si="5"/>
        <v>60</v>
      </c>
    </row>
    <row r="6" spans="1:27" x14ac:dyDescent="0.25">
      <c r="A6" s="3" t="s">
        <v>48</v>
      </c>
      <c r="B6" s="3">
        <f>1*5</f>
        <v>5</v>
      </c>
      <c r="C6" s="3">
        <f>1*8</f>
        <v>8</v>
      </c>
      <c r="D6" s="3"/>
      <c r="E6" s="2">
        <f t="shared" ref="E6" si="9">(B6)/(B6+C6+D6)</f>
        <v>0.38461538461538464</v>
      </c>
      <c r="F6" s="3">
        <f>1+7+2+0+6+5+8+12+1+15+16+12+6</f>
        <v>91</v>
      </c>
      <c r="G6" s="3">
        <f>6+15+9+20+8+15+2+6+15+3+6+0+12</f>
        <v>117</v>
      </c>
      <c r="H6">
        <f t="shared" ref="H6:H25" si="10">F6-G6</f>
        <v>-26</v>
      </c>
      <c r="J6">
        <f>40*1</f>
        <v>40</v>
      </c>
      <c r="K6">
        <f>20*2</f>
        <v>40</v>
      </c>
      <c r="L6">
        <f t="shared" ref="L6" si="11">B6*10</f>
        <v>50</v>
      </c>
      <c r="M6">
        <f t="shared" ref="M6" si="12">D6*5</f>
        <v>0</v>
      </c>
      <c r="N6">
        <f>10*4</f>
        <v>40</v>
      </c>
      <c r="O6">
        <f t="shared" si="5"/>
        <v>170</v>
      </c>
    </row>
    <row r="7" spans="1:27" x14ac:dyDescent="0.25">
      <c r="A7" s="3" t="s">
        <v>24</v>
      </c>
      <c r="B7" s="3">
        <f>1*6</f>
        <v>6</v>
      </c>
      <c r="C7" s="3">
        <f>1*2</f>
        <v>2</v>
      </c>
      <c r="D7" s="3"/>
      <c r="E7" s="2">
        <f t="shared" ref="E7:E16" si="13">(B7)/(B7+C7+D7)</f>
        <v>0.75</v>
      </c>
      <c r="F7" s="3">
        <f>15+18+9+6+5+12+8+2</f>
        <v>75</v>
      </c>
      <c r="G7" s="3">
        <f>7+0+2+5+11+5+5+13</f>
        <v>48</v>
      </c>
      <c r="H7">
        <f t="shared" si="10"/>
        <v>27</v>
      </c>
      <c r="I7">
        <f>60*1</f>
        <v>60</v>
      </c>
      <c r="J7">
        <f>40*1</f>
        <v>40</v>
      </c>
      <c r="L7">
        <f t="shared" ref="L7:L16" si="14">B7*10</f>
        <v>60</v>
      </c>
      <c r="M7">
        <f t="shared" ref="M7:M16" si="15">D7*5</f>
        <v>0</v>
      </c>
      <c r="N7">
        <f>10*2</f>
        <v>20</v>
      </c>
      <c r="O7">
        <f t="shared" ref="O7:O16" si="16">SUM(I7:N7)</f>
        <v>180</v>
      </c>
    </row>
    <row r="8" spans="1:27" x14ac:dyDescent="0.25">
      <c r="A8" s="3" t="s">
        <v>134</v>
      </c>
      <c r="B8" s="3">
        <f>1*2</f>
        <v>2</v>
      </c>
      <c r="C8" s="3">
        <f>1*1</f>
        <v>1</v>
      </c>
      <c r="D8" s="3">
        <f>1*1</f>
        <v>1</v>
      </c>
      <c r="E8" s="2">
        <f t="shared" si="13"/>
        <v>0.5</v>
      </c>
      <c r="F8" s="3">
        <f>2+8+18+16</f>
        <v>44</v>
      </c>
      <c r="G8" s="3">
        <f>8+8+2+5</f>
        <v>23</v>
      </c>
      <c r="H8">
        <f t="shared" si="10"/>
        <v>21</v>
      </c>
      <c r="I8">
        <f>60*1</f>
        <v>60</v>
      </c>
      <c r="L8">
        <f t="shared" si="14"/>
        <v>20</v>
      </c>
      <c r="M8">
        <f t="shared" si="15"/>
        <v>5</v>
      </c>
      <c r="N8">
        <f t="shared" si="4"/>
        <v>10</v>
      </c>
      <c r="O8">
        <f t="shared" ref="O8" si="17">SUM(I8:N8)</f>
        <v>95</v>
      </c>
    </row>
    <row r="9" spans="1:27" x14ac:dyDescent="0.25">
      <c r="A9" s="3" t="s">
        <v>73</v>
      </c>
      <c r="B9" s="3">
        <f>1*11</f>
        <v>11</v>
      </c>
      <c r="C9" s="3">
        <f>1*1</f>
        <v>1</v>
      </c>
      <c r="D9" s="3"/>
      <c r="E9" s="2">
        <f t="shared" ref="E9:E12" si="18">(B9)/(B9+C9+D9)</f>
        <v>0.91666666666666663</v>
      </c>
      <c r="F9" s="3">
        <f>10+7+7+12+20+10+12+8+2+7+9+7</f>
        <v>111</v>
      </c>
      <c r="G9" s="3">
        <f>3+6+2+6+0+9+4+7+1+4+4+9</f>
        <v>55</v>
      </c>
      <c r="H9">
        <f t="shared" si="10"/>
        <v>56</v>
      </c>
      <c r="I9">
        <f>60*2</f>
        <v>120</v>
      </c>
      <c r="J9">
        <f>40*1</f>
        <v>40</v>
      </c>
      <c r="L9">
        <f t="shared" ref="L9:L12" si="19">B9*10</f>
        <v>110</v>
      </c>
      <c r="M9">
        <f t="shared" ref="M9:M12" si="20">D9*5</f>
        <v>0</v>
      </c>
      <c r="N9">
        <f>10*3</f>
        <v>30</v>
      </c>
      <c r="O9">
        <f t="shared" ref="O9:O12" si="21">SUM(I9:N9)</f>
        <v>300</v>
      </c>
    </row>
    <row r="10" spans="1:27" x14ac:dyDescent="0.25">
      <c r="A10" s="3" t="s">
        <v>113</v>
      </c>
      <c r="B10" s="3">
        <f>1*1</f>
        <v>1</v>
      </c>
      <c r="C10" s="3">
        <f>1*2</f>
        <v>2</v>
      </c>
      <c r="D10" s="3"/>
      <c r="E10" s="2">
        <f t="shared" si="18"/>
        <v>0.33333333333333331</v>
      </c>
      <c r="F10" s="3">
        <f>7+8+2</f>
        <v>17</v>
      </c>
      <c r="G10" s="3">
        <f>11+6+12</f>
        <v>29</v>
      </c>
      <c r="H10">
        <f t="shared" si="10"/>
        <v>-12</v>
      </c>
      <c r="K10">
        <f>20*1</f>
        <v>20</v>
      </c>
      <c r="L10">
        <f t="shared" si="19"/>
        <v>10</v>
      </c>
      <c r="M10">
        <f t="shared" si="20"/>
        <v>0</v>
      </c>
      <c r="N10">
        <f t="shared" si="4"/>
        <v>10</v>
      </c>
      <c r="O10">
        <f t="shared" si="21"/>
        <v>40</v>
      </c>
    </row>
    <row r="11" spans="1:27" x14ac:dyDescent="0.25">
      <c r="A11" s="3" t="s">
        <v>144</v>
      </c>
      <c r="B11" s="3">
        <f>1*1</f>
        <v>1</v>
      </c>
      <c r="C11" s="3">
        <f>1*2</f>
        <v>2</v>
      </c>
      <c r="D11" s="3"/>
      <c r="E11" s="2">
        <f t="shared" ref="E11" si="22">(B11)/(B11+C11+D11)</f>
        <v>0.33333333333333331</v>
      </c>
      <c r="F11" s="3">
        <f>6+4+3</f>
        <v>13</v>
      </c>
      <c r="G11" s="3">
        <f>1+11+9</f>
        <v>21</v>
      </c>
      <c r="H11">
        <f t="shared" ref="H11" si="23">F11-G11</f>
        <v>-8</v>
      </c>
      <c r="K11">
        <f>20*1</f>
        <v>20</v>
      </c>
      <c r="L11">
        <f t="shared" ref="L11" si="24">B11*10</f>
        <v>10</v>
      </c>
      <c r="M11">
        <f t="shared" ref="M11" si="25">D11*5</f>
        <v>0</v>
      </c>
      <c r="N11">
        <f t="shared" si="4"/>
        <v>10</v>
      </c>
      <c r="O11">
        <f t="shared" ref="O11" si="26">SUM(I11:N11)</f>
        <v>40</v>
      </c>
    </row>
    <row r="12" spans="1:27" x14ac:dyDescent="0.25">
      <c r="A12" s="3" t="s">
        <v>78</v>
      </c>
      <c r="B12" s="3"/>
      <c r="C12" s="3">
        <f>1*3</f>
        <v>3</v>
      </c>
      <c r="D12" s="3"/>
      <c r="E12" s="2">
        <f t="shared" si="18"/>
        <v>0</v>
      </c>
      <c r="F12" s="3">
        <f>6+6+4</f>
        <v>16</v>
      </c>
      <c r="G12" s="3">
        <f>7+8+11</f>
        <v>26</v>
      </c>
      <c r="H12">
        <f t="shared" si="10"/>
        <v>-10</v>
      </c>
      <c r="K12">
        <f>20*1</f>
        <v>20</v>
      </c>
      <c r="L12">
        <f t="shared" si="19"/>
        <v>0</v>
      </c>
      <c r="M12">
        <f t="shared" si="20"/>
        <v>0</v>
      </c>
      <c r="N12">
        <f t="shared" si="4"/>
        <v>10</v>
      </c>
      <c r="O12">
        <f t="shared" si="21"/>
        <v>30</v>
      </c>
    </row>
    <row r="13" spans="1:27" x14ac:dyDescent="0.25">
      <c r="A13" s="3" t="s">
        <v>115</v>
      </c>
      <c r="B13" s="3">
        <f>1*5</f>
        <v>5</v>
      </c>
      <c r="C13" s="3">
        <f>1*6</f>
        <v>6</v>
      </c>
      <c r="D13" s="3"/>
      <c r="E13" s="2">
        <f t="shared" ref="E13:E14" si="27">(B13)/(B13+C13+D13)</f>
        <v>0.45454545454545453</v>
      </c>
      <c r="F13" s="3">
        <f>7+0+16+1+5+7+9+6+13+9+5</f>
        <v>78</v>
      </c>
      <c r="G13" s="3">
        <f>1+13+4+9+4+9+2+11+12+18+13</f>
        <v>96</v>
      </c>
      <c r="H13">
        <f t="shared" ref="H13:H14" si="28">F13-G13</f>
        <v>-18</v>
      </c>
      <c r="J13">
        <f>40*2</f>
        <v>80</v>
      </c>
      <c r="K13">
        <f>20*1</f>
        <v>20</v>
      </c>
      <c r="L13">
        <f t="shared" ref="L13:L14" si="29">B13*10</f>
        <v>50</v>
      </c>
      <c r="M13">
        <f t="shared" ref="M13:M14" si="30">D13*5</f>
        <v>0</v>
      </c>
      <c r="N13">
        <f>10*3</f>
        <v>30</v>
      </c>
      <c r="O13">
        <f t="shared" ref="O13:O14" si="31">SUM(I13:N13)</f>
        <v>180</v>
      </c>
    </row>
    <row r="14" spans="1:27" x14ac:dyDescent="0.25">
      <c r="A14" s="3" t="s">
        <v>128</v>
      </c>
      <c r="B14" s="3"/>
      <c r="C14" s="3">
        <f>1*3</f>
        <v>3</v>
      </c>
      <c r="D14" s="3"/>
      <c r="E14" s="2">
        <f t="shared" si="27"/>
        <v>0</v>
      </c>
      <c r="F14" s="3">
        <f>3+1+4</f>
        <v>8</v>
      </c>
      <c r="G14" s="3">
        <f>15+2+9</f>
        <v>26</v>
      </c>
      <c r="H14">
        <f t="shared" si="28"/>
        <v>-18</v>
      </c>
      <c r="L14">
        <f t="shared" si="29"/>
        <v>0</v>
      </c>
      <c r="M14">
        <f t="shared" si="30"/>
        <v>0</v>
      </c>
      <c r="N14">
        <f t="shared" si="4"/>
        <v>10</v>
      </c>
      <c r="O14">
        <f t="shared" si="31"/>
        <v>10</v>
      </c>
    </row>
    <row r="15" spans="1:27" x14ac:dyDescent="0.25">
      <c r="A15" s="3" t="s">
        <v>46</v>
      </c>
      <c r="B15" s="3">
        <f>1*1</f>
        <v>1</v>
      </c>
      <c r="C15" s="3">
        <f>1*3</f>
        <v>3</v>
      </c>
      <c r="D15" s="3"/>
      <c r="E15" s="2">
        <f t="shared" si="13"/>
        <v>0.25</v>
      </c>
      <c r="F15" s="3">
        <f>3+2+9+3</f>
        <v>17</v>
      </c>
      <c r="G15" s="3">
        <f>10+7+2+12</f>
        <v>31</v>
      </c>
      <c r="H15">
        <f t="shared" si="10"/>
        <v>-14</v>
      </c>
      <c r="J15">
        <f>40*1</f>
        <v>40</v>
      </c>
      <c r="L15">
        <f t="shared" si="14"/>
        <v>10</v>
      </c>
      <c r="M15">
        <f t="shared" si="15"/>
        <v>0</v>
      </c>
      <c r="N15">
        <f t="shared" si="4"/>
        <v>10</v>
      </c>
      <c r="O15">
        <f t="shared" si="16"/>
        <v>60</v>
      </c>
    </row>
    <row r="16" spans="1:27" x14ac:dyDescent="0.25">
      <c r="A16" s="3" t="s">
        <v>100</v>
      </c>
      <c r="B16" s="3">
        <f>1*7</f>
        <v>7</v>
      </c>
      <c r="C16" s="3"/>
      <c r="D16" s="3"/>
      <c r="E16" s="2">
        <f t="shared" si="13"/>
        <v>1</v>
      </c>
      <c r="F16" s="3">
        <f>11+11+13+9+19+5+11</f>
        <v>79</v>
      </c>
      <c r="G16" s="3">
        <f>1+5+2+7+0+4+6</f>
        <v>25</v>
      </c>
      <c r="H16">
        <f t="shared" ref="H16" si="32">F16-G16</f>
        <v>54</v>
      </c>
      <c r="I16">
        <f>60*2</f>
        <v>120</v>
      </c>
      <c r="L16">
        <f t="shared" si="14"/>
        <v>70</v>
      </c>
      <c r="M16">
        <f t="shared" si="15"/>
        <v>0</v>
      </c>
      <c r="N16">
        <f>10*2</f>
        <v>20</v>
      </c>
      <c r="O16">
        <f t="shared" si="16"/>
        <v>210</v>
      </c>
    </row>
    <row r="17" spans="1:15" x14ac:dyDescent="0.25">
      <c r="A17" s="3" t="s">
        <v>74</v>
      </c>
      <c r="B17" s="3">
        <f>1*7</f>
        <v>7</v>
      </c>
      <c r="C17" s="3">
        <f>1*1</f>
        <v>1</v>
      </c>
      <c r="D17" s="3"/>
      <c r="E17" s="2">
        <f t="shared" ref="E17" si="33">(B17)/(B17+C17+D17)</f>
        <v>0.875</v>
      </c>
      <c r="F17" s="3">
        <f>5+12+11+12+11+9+7+5</f>
        <v>72</v>
      </c>
      <c r="G17" s="3">
        <f>15+3+4+3+4+8+3+4</f>
        <v>44</v>
      </c>
      <c r="H17">
        <f t="shared" si="10"/>
        <v>28</v>
      </c>
      <c r="I17">
        <f>60*2</f>
        <v>120</v>
      </c>
      <c r="L17">
        <f t="shared" ref="L17" si="34">B17*10</f>
        <v>70</v>
      </c>
      <c r="M17">
        <f t="shared" ref="M17" si="35">D17*5</f>
        <v>0</v>
      </c>
      <c r="N17">
        <f>10*2</f>
        <v>20</v>
      </c>
      <c r="O17">
        <f t="shared" ref="O17" si="36">SUM(I17:N17)</f>
        <v>210</v>
      </c>
    </row>
    <row r="18" spans="1:15" x14ac:dyDescent="0.25">
      <c r="A18" s="3" t="s">
        <v>54</v>
      </c>
      <c r="B18" s="3">
        <f>1*5</f>
        <v>5</v>
      </c>
      <c r="C18" s="3">
        <f>1*3</f>
        <v>3</v>
      </c>
      <c r="D18" s="3"/>
      <c r="E18" s="2">
        <f t="shared" ref="E18:E20" si="37">(B18)/(B18+C18+D18)</f>
        <v>0.625</v>
      </c>
      <c r="F18" s="3">
        <f>6+13+12+5+1+9+9+4</f>
        <v>59</v>
      </c>
      <c r="G18" s="3">
        <f>1+0+0+6+6+3+3+5</f>
        <v>24</v>
      </c>
      <c r="H18">
        <f t="shared" si="10"/>
        <v>35</v>
      </c>
      <c r="J18">
        <f>40*2</f>
        <v>80</v>
      </c>
      <c r="L18">
        <f t="shared" ref="L18:L20" si="38">B18*10</f>
        <v>50</v>
      </c>
      <c r="M18">
        <f t="shared" ref="M18:M20" si="39">D18*5</f>
        <v>0</v>
      </c>
      <c r="N18">
        <f>10*2</f>
        <v>20</v>
      </c>
      <c r="O18">
        <f t="shared" ref="O18:O20" si="40">SUM(I18:N18)</f>
        <v>150</v>
      </c>
    </row>
    <row r="19" spans="1:15" x14ac:dyDescent="0.25">
      <c r="A19" s="3" t="s">
        <v>145</v>
      </c>
      <c r="B19" s="3"/>
      <c r="C19" s="3">
        <f>1*3</f>
        <v>3</v>
      </c>
      <c r="D19" s="3"/>
      <c r="E19" s="2">
        <f t="shared" si="37"/>
        <v>0</v>
      </c>
      <c r="F19" s="3">
        <f>3+8+3</f>
        <v>14</v>
      </c>
      <c r="G19" s="3">
        <f>9+9+7</f>
        <v>25</v>
      </c>
      <c r="H19">
        <f t="shared" si="10"/>
        <v>-11</v>
      </c>
      <c r="L19">
        <f t="shared" si="38"/>
        <v>0</v>
      </c>
      <c r="M19">
        <f t="shared" si="39"/>
        <v>0</v>
      </c>
      <c r="N19">
        <f t="shared" si="4"/>
        <v>10</v>
      </c>
      <c r="O19">
        <f t="shared" si="40"/>
        <v>10</v>
      </c>
    </row>
    <row r="20" spans="1:15" x14ac:dyDescent="0.25">
      <c r="A20" s="3" t="s">
        <v>129</v>
      </c>
      <c r="B20" s="3"/>
      <c r="C20" s="3">
        <f>1*2</f>
        <v>2</v>
      </c>
      <c r="D20" s="3">
        <f>1*1</f>
        <v>1</v>
      </c>
      <c r="E20" s="2">
        <f t="shared" si="37"/>
        <v>0</v>
      </c>
      <c r="F20" s="3">
        <f>9+4+2</f>
        <v>15</v>
      </c>
      <c r="G20" s="3">
        <f>9+7+4</f>
        <v>20</v>
      </c>
      <c r="H20">
        <f t="shared" si="10"/>
        <v>-5</v>
      </c>
      <c r="K20">
        <f>20*1</f>
        <v>20</v>
      </c>
      <c r="L20">
        <f t="shared" si="38"/>
        <v>0</v>
      </c>
      <c r="M20">
        <f t="shared" si="39"/>
        <v>5</v>
      </c>
      <c r="N20">
        <f>10*2</f>
        <v>20</v>
      </c>
      <c r="O20">
        <f t="shared" si="40"/>
        <v>45</v>
      </c>
    </row>
    <row r="21" spans="1:15" x14ac:dyDescent="0.25">
      <c r="A21" s="3" t="s">
        <v>25</v>
      </c>
      <c r="B21" s="3">
        <f>1*1</f>
        <v>1</v>
      </c>
      <c r="C21" s="3">
        <f>1*3</f>
        <v>3</v>
      </c>
      <c r="D21" s="3"/>
      <c r="E21" s="2">
        <f t="shared" si="0"/>
        <v>0.25</v>
      </c>
      <c r="F21" s="3">
        <f>1+7+23+5</f>
        <v>36</v>
      </c>
      <c r="G21" s="3">
        <f>6+11+6+9</f>
        <v>32</v>
      </c>
      <c r="H21">
        <f t="shared" si="10"/>
        <v>4</v>
      </c>
      <c r="J21">
        <f>40*1</f>
        <v>40</v>
      </c>
      <c r="L21">
        <f t="shared" si="2"/>
        <v>10</v>
      </c>
      <c r="M21">
        <f t="shared" si="3"/>
        <v>0</v>
      </c>
      <c r="N21">
        <f t="shared" si="4"/>
        <v>10</v>
      </c>
      <c r="O21">
        <f t="shared" ref="O21:O25" si="41">SUM(I21:N21)</f>
        <v>60</v>
      </c>
    </row>
    <row r="22" spans="1:15" x14ac:dyDescent="0.25">
      <c r="A22" s="3" t="s">
        <v>77</v>
      </c>
      <c r="B22" s="3">
        <f>1*9</f>
        <v>9</v>
      </c>
      <c r="C22" s="3">
        <f>1*2</f>
        <v>2</v>
      </c>
      <c r="D22" s="3"/>
      <c r="E22" s="2">
        <f t="shared" si="0"/>
        <v>0.81818181818181823</v>
      </c>
      <c r="F22" s="3">
        <f>7+8+6+13+15+13+9+18+6+13+12</f>
        <v>120</v>
      </c>
      <c r="G22" s="3">
        <f>2+6+12+0+5+1+1+9+16+5+6</f>
        <v>63</v>
      </c>
      <c r="H22">
        <f t="shared" si="10"/>
        <v>57</v>
      </c>
      <c r="I22">
        <f>60*2</f>
        <v>120</v>
      </c>
      <c r="J22">
        <f>40*1</f>
        <v>40</v>
      </c>
      <c r="L22">
        <f t="shared" si="2"/>
        <v>90</v>
      </c>
      <c r="M22">
        <f t="shared" si="3"/>
        <v>0</v>
      </c>
      <c r="N22">
        <f>10*3</f>
        <v>30</v>
      </c>
      <c r="O22">
        <f t="shared" si="41"/>
        <v>280</v>
      </c>
    </row>
    <row r="23" spans="1:15" x14ac:dyDescent="0.25">
      <c r="A23" s="3" t="s">
        <v>116</v>
      </c>
      <c r="B23" s="3">
        <f>1*1</f>
        <v>1</v>
      </c>
      <c r="C23" s="3">
        <f>1*8</f>
        <v>8</v>
      </c>
      <c r="D23" s="3"/>
      <c r="E23" s="2">
        <f t="shared" si="0"/>
        <v>0.1111111111111111</v>
      </c>
      <c r="F23" s="3">
        <f>2+5+1+4+10+2+12+3+0</f>
        <v>39</v>
      </c>
      <c r="G23" s="3">
        <f>18+15+13+5+7+9+13+15+12</f>
        <v>107</v>
      </c>
      <c r="H23">
        <f t="shared" si="10"/>
        <v>-68</v>
      </c>
      <c r="K23">
        <f>20*1</f>
        <v>20</v>
      </c>
      <c r="L23">
        <f t="shared" si="2"/>
        <v>10</v>
      </c>
      <c r="M23">
        <f t="shared" si="3"/>
        <v>0</v>
      </c>
      <c r="N23">
        <f>10*3</f>
        <v>30</v>
      </c>
      <c r="O23">
        <f t="shared" si="41"/>
        <v>60</v>
      </c>
    </row>
    <row r="24" spans="1:15" x14ac:dyDescent="0.25">
      <c r="A24" s="3" t="s">
        <v>130</v>
      </c>
      <c r="B24" s="3"/>
      <c r="C24" s="3">
        <f>1*3</f>
        <v>3</v>
      </c>
      <c r="D24" s="3"/>
      <c r="E24" s="2">
        <f t="shared" si="0"/>
        <v>0</v>
      </c>
      <c r="F24" s="3">
        <f>7+0+4</f>
        <v>11</v>
      </c>
      <c r="G24" s="3">
        <f>10+19+5</f>
        <v>34</v>
      </c>
      <c r="H24">
        <f t="shared" si="10"/>
        <v>-23</v>
      </c>
      <c r="L24">
        <f t="shared" si="2"/>
        <v>0</v>
      </c>
      <c r="M24">
        <f t="shared" si="3"/>
        <v>0</v>
      </c>
      <c r="N24">
        <f t="shared" si="4"/>
        <v>10</v>
      </c>
      <c r="O24">
        <f t="shared" si="41"/>
        <v>10</v>
      </c>
    </row>
    <row r="25" spans="1:15" x14ac:dyDescent="0.25">
      <c r="A25" s="3" t="s">
        <v>55</v>
      </c>
      <c r="B25" s="3"/>
      <c r="C25" s="3">
        <f>1*3</f>
        <v>3</v>
      </c>
      <c r="D25" s="3"/>
      <c r="E25" s="2">
        <f t="shared" si="0"/>
        <v>0</v>
      </c>
      <c r="F25" s="3">
        <f>0+0+0</f>
        <v>0</v>
      </c>
      <c r="G25" s="3">
        <f>13+18+12</f>
        <v>43</v>
      </c>
      <c r="H25">
        <f t="shared" si="10"/>
        <v>-43</v>
      </c>
      <c r="L25">
        <f t="shared" si="2"/>
        <v>0</v>
      </c>
      <c r="M25">
        <f t="shared" si="3"/>
        <v>0</v>
      </c>
      <c r="N25">
        <f t="shared" si="4"/>
        <v>10</v>
      </c>
      <c r="O25">
        <f t="shared" si="41"/>
        <v>10</v>
      </c>
    </row>
    <row r="26" spans="1:15" x14ac:dyDescent="0.25">
      <c r="A26" s="3" t="s">
        <v>26</v>
      </c>
      <c r="B26" s="3">
        <f>1*1</f>
        <v>1</v>
      </c>
      <c r="C26" s="3">
        <f>1*1</f>
        <v>1</v>
      </c>
      <c r="D26" s="3"/>
      <c r="E26" s="2">
        <f t="shared" ref="E26:E29" si="42">(B26)/(B26+C26+D26)</f>
        <v>0.5</v>
      </c>
      <c r="F26" s="3">
        <f>6+6</f>
        <v>12</v>
      </c>
      <c r="G26" s="3">
        <f>1+23</f>
        <v>24</v>
      </c>
      <c r="H26">
        <f t="shared" ref="H26" si="43">F26-G26</f>
        <v>-12</v>
      </c>
      <c r="K26">
        <f>20*1</f>
        <v>20</v>
      </c>
      <c r="L26">
        <f t="shared" ref="L26:L29" si="44">B26*10</f>
        <v>10</v>
      </c>
      <c r="M26">
        <f t="shared" ref="M26:M29" si="45">D26*5</f>
        <v>0</v>
      </c>
      <c r="N26">
        <f t="shared" si="4"/>
        <v>10</v>
      </c>
      <c r="O26">
        <f t="shared" ref="O26:O29" si="46">SUM(I26:N26)</f>
        <v>40</v>
      </c>
    </row>
    <row r="27" spans="1:15" x14ac:dyDescent="0.25">
      <c r="A27" s="3" t="s">
        <v>76</v>
      </c>
      <c r="B27" s="3">
        <f>1*3</f>
        <v>3</v>
      </c>
      <c r="C27" s="3">
        <f>1*5</f>
        <v>5</v>
      </c>
      <c r="D27" s="3">
        <f>1*1</f>
        <v>1</v>
      </c>
      <c r="E27" s="2">
        <f t="shared" ref="E27" si="47">(B27)/(B27+C27+D27)</f>
        <v>0.33333333333333331</v>
      </c>
      <c r="F27" s="3">
        <f>7+3+2+1+18+4+6+8+2</f>
        <v>51</v>
      </c>
      <c r="G27" s="3">
        <f>2+12+9+7+2+16+4+8+18</f>
        <v>78</v>
      </c>
      <c r="H27">
        <f>F27-G27</f>
        <v>-27</v>
      </c>
      <c r="K27">
        <f>20*1</f>
        <v>20</v>
      </c>
      <c r="L27">
        <f t="shared" ref="L27" si="48">B27*10</f>
        <v>30</v>
      </c>
      <c r="M27">
        <f t="shared" ref="M27" si="49">D27*5</f>
        <v>5</v>
      </c>
      <c r="N27">
        <f>10*3</f>
        <v>30</v>
      </c>
      <c r="O27">
        <f t="shared" ref="O27" si="50">SUM(I27:N27)</f>
        <v>85</v>
      </c>
    </row>
    <row r="28" spans="1:15" x14ac:dyDescent="0.25">
      <c r="A28" s="3" t="s">
        <v>75</v>
      </c>
      <c r="B28" s="3">
        <f>1*1</f>
        <v>1</v>
      </c>
      <c r="C28" s="3">
        <f>1*5</f>
        <v>5</v>
      </c>
      <c r="D28" s="3"/>
      <c r="E28" s="2">
        <f t="shared" si="42"/>
        <v>0.16666666666666666</v>
      </c>
      <c r="F28" s="3">
        <f>2+15+2+1+5+5</f>
        <v>30</v>
      </c>
      <c r="G28" s="3">
        <f>7+5+7+11+12+8</f>
        <v>50</v>
      </c>
      <c r="H28">
        <f>F28-G28</f>
        <v>-20</v>
      </c>
      <c r="K28">
        <f>20*2</f>
        <v>40</v>
      </c>
      <c r="L28">
        <f t="shared" si="44"/>
        <v>10</v>
      </c>
      <c r="M28">
        <f t="shared" si="45"/>
        <v>0</v>
      </c>
      <c r="N28">
        <f>10*2</f>
        <v>20</v>
      </c>
      <c r="O28">
        <f t="shared" si="46"/>
        <v>70</v>
      </c>
    </row>
    <row r="29" spans="1:15" x14ac:dyDescent="0.25">
      <c r="A29" s="3" t="s">
        <v>112</v>
      </c>
      <c r="B29" s="3">
        <f>1*5</f>
        <v>5</v>
      </c>
      <c r="C29" s="3">
        <f>1*2</f>
        <v>2</v>
      </c>
      <c r="D29" s="3">
        <f>1*1</f>
        <v>1</v>
      </c>
      <c r="E29" s="2">
        <f t="shared" si="42"/>
        <v>0.625</v>
      </c>
      <c r="F29" s="3">
        <f>11+8+12+7+15+9+4+9</f>
        <v>75</v>
      </c>
      <c r="G29" s="3">
        <f>7+9+2+8+3+9+2+7</f>
        <v>47</v>
      </c>
      <c r="H29">
        <f t="shared" ref="H29" si="51">F29-G29</f>
        <v>28</v>
      </c>
      <c r="I29">
        <f>60*1</f>
        <v>60</v>
      </c>
      <c r="J29">
        <f>40*1</f>
        <v>40</v>
      </c>
      <c r="L29">
        <f t="shared" si="44"/>
        <v>50</v>
      </c>
      <c r="M29">
        <f t="shared" si="45"/>
        <v>5</v>
      </c>
      <c r="N29">
        <f>10*2</f>
        <v>20</v>
      </c>
      <c r="O29">
        <f t="shared" si="46"/>
        <v>175</v>
      </c>
    </row>
    <row r="30" spans="1:15" x14ac:dyDescent="0.25">
      <c r="B30" s="3"/>
      <c r="C30" s="3"/>
      <c r="D30" s="3"/>
      <c r="E30" s="2" t="e">
        <f t="shared" ref="E30" si="52">(B30)/(B30+C30+D30)</f>
        <v>#DIV/0!</v>
      </c>
      <c r="F30" s="3"/>
      <c r="G30" s="3"/>
      <c r="H30">
        <f t="shared" ref="H30" si="53">F30-G30</f>
        <v>0</v>
      </c>
      <c r="L30">
        <f t="shared" ref="L30" si="54">B30*10</f>
        <v>0</v>
      </c>
      <c r="M30">
        <f t="shared" ref="M30" si="55">D30*5</f>
        <v>0</v>
      </c>
      <c r="O30">
        <f t="shared" ref="O30" si="56">SUM(I30:N30)</f>
        <v>0</v>
      </c>
    </row>
    <row r="31" spans="1:15" x14ac:dyDescent="0.25">
      <c r="B31" s="3"/>
      <c r="C31" s="3"/>
      <c r="D31" s="3"/>
      <c r="E31" s="2" t="e">
        <f t="shared" ref="E31" si="57">(B31)/(B31+C31+D31)</f>
        <v>#DIV/0!</v>
      </c>
      <c r="F31" s="3"/>
      <c r="G31" s="3"/>
      <c r="H31">
        <f t="shared" ref="H31" si="58">F31-G31</f>
        <v>0</v>
      </c>
      <c r="L31">
        <f t="shared" ref="L31" si="59">B31*10</f>
        <v>0</v>
      </c>
      <c r="M31">
        <f t="shared" ref="M31" si="60">D31*5</f>
        <v>0</v>
      </c>
      <c r="O31">
        <f t="shared" ref="O31" si="61">SUM(I31:N31)</f>
        <v>0</v>
      </c>
    </row>
    <row r="32" spans="1:15" x14ac:dyDescent="0.25">
      <c r="B32" s="3"/>
      <c r="C32" s="3"/>
      <c r="D32" s="3"/>
      <c r="E32" s="2" t="e">
        <f t="shared" ref="E32:E103" si="62">(B32)/(B32+C32+D32)</f>
        <v>#DIV/0!</v>
      </c>
      <c r="F32" s="3"/>
      <c r="G32" s="3"/>
      <c r="H32">
        <f t="shared" ref="H32:H37" si="63">F32-G32</f>
        <v>0</v>
      </c>
      <c r="L32">
        <f t="shared" ref="L32:L93" si="64">B32*10</f>
        <v>0</v>
      </c>
      <c r="M32">
        <f t="shared" ref="M32:M103" si="65">D32*5</f>
        <v>0</v>
      </c>
      <c r="O32">
        <f t="shared" ref="O32:O36" si="66">SUM(I32:N32)</f>
        <v>0</v>
      </c>
    </row>
    <row r="33" spans="2:15" x14ac:dyDescent="0.25">
      <c r="B33" s="3"/>
      <c r="C33" s="3"/>
      <c r="D33" s="3"/>
      <c r="E33" s="2" t="e">
        <f t="shared" si="62"/>
        <v>#DIV/0!</v>
      </c>
      <c r="F33" s="3"/>
      <c r="G33" s="3"/>
      <c r="H33">
        <f t="shared" si="63"/>
        <v>0</v>
      </c>
      <c r="L33">
        <f t="shared" si="64"/>
        <v>0</v>
      </c>
      <c r="M33">
        <f t="shared" si="65"/>
        <v>0</v>
      </c>
      <c r="O33">
        <f t="shared" si="66"/>
        <v>0</v>
      </c>
    </row>
    <row r="34" spans="2:15" x14ac:dyDescent="0.25">
      <c r="B34" s="3"/>
      <c r="C34" s="3"/>
      <c r="D34" s="3"/>
      <c r="E34" s="2" t="e">
        <f t="shared" ref="E34:E35" si="67">(B34)/(B34+C34+D34)</f>
        <v>#DIV/0!</v>
      </c>
      <c r="F34" s="3"/>
      <c r="G34" s="3"/>
      <c r="H34">
        <f t="shared" ref="H34:H35" si="68">F34-G34</f>
        <v>0</v>
      </c>
      <c r="L34">
        <f t="shared" ref="L34:L35" si="69">B34*10</f>
        <v>0</v>
      </c>
      <c r="M34">
        <f t="shared" ref="M34:M35" si="70">D34*5</f>
        <v>0</v>
      </c>
      <c r="O34">
        <f t="shared" ref="O34:O35" si="71">SUM(I34:N34)</f>
        <v>0</v>
      </c>
    </row>
    <row r="35" spans="2:15" x14ac:dyDescent="0.25">
      <c r="B35" s="3"/>
      <c r="C35" s="3"/>
      <c r="D35" s="3"/>
      <c r="E35" s="2" t="e">
        <f t="shared" si="67"/>
        <v>#DIV/0!</v>
      </c>
      <c r="F35" s="3"/>
      <c r="G35" s="3"/>
      <c r="H35">
        <f t="shared" si="68"/>
        <v>0</v>
      </c>
      <c r="L35">
        <f t="shared" si="69"/>
        <v>0</v>
      </c>
      <c r="M35">
        <f t="shared" si="70"/>
        <v>0</v>
      </c>
      <c r="O35">
        <f t="shared" si="71"/>
        <v>0</v>
      </c>
    </row>
    <row r="36" spans="2:15" x14ac:dyDescent="0.25">
      <c r="B36" s="3"/>
      <c r="C36" s="3"/>
      <c r="D36" s="3"/>
      <c r="E36" s="2" t="e">
        <f t="shared" si="62"/>
        <v>#DIV/0!</v>
      </c>
      <c r="F36" s="3"/>
      <c r="G36" s="3"/>
      <c r="H36">
        <f t="shared" si="63"/>
        <v>0</v>
      </c>
      <c r="L36">
        <f t="shared" si="64"/>
        <v>0</v>
      </c>
      <c r="M36">
        <f t="shared" si="65"/>
        <v>0</v>
      </c>
      <c r="O36">
        <f t="shared" si="66"/>
        <v>0</v>
      </c>
    </row>
    <row r="37" spans="2:15" x14ac:dyDescent="0.25">
      <c r="B37" s="3"/>
      <c r="C37" s="3"/>
      <c r="D37" s="3"/>
      <c r="E37" s="2" t="e">
        <f t="shared" si="62"/>
        <v>#DIV/0!</v>
      </c>
      <c r="F37" s="3"/>
      <c r="G37" s="3"/>
      <c r="H37">
        <f t="shared" si="63"/>
        <v>0</v>
      </c>
      <c r="L37">
        <f t="shared" si="64"/>
        <v>0</v>
      </c>
      <c r="M37">
        <f t="shared" si="65"/>
        <v>0</v>
      </c>
      <c r="O37">
        <f t="shared" ref="O37:O41" si="72">SUM(I37:N37)</f>
        <v>0</v>
      </c>
    </row>
    <row r="38" spans="2:15" x14ac:dyDescent="0.25">
      <c r="B38" s="3"/>
      <c r="C38" s="3"/>
      <c r="D38" s="3"/>
      <c r="E38" s="2" t="e">
        <f t="shared" ref="E38:E39" si="73">(B38)/(B38+C38+D38)</f>
        <v>#DIV/0!</v>
      </c>
      <c r="F38" s="3"/>
      <c r="G38" s="3"/>
      <c r="H38">
        <f t="shared" ref="H38:H44" si="74">F38-G38</f>
        <v>0</v>
      </c>
      <c r="L38">
        <f t="shared" ref="L38:L44" si="75">B38*10</f>
        <v>0</v>
      </c>
      <c r="M38">
        <f t="shared" ref="M38:M44" si="76">D38*5</f>
        <v>0</v>
      </c>
      <c r="O38">
        <f t="shared" si="72"/>
        <v>0</v>
      </c>
    </row>
    <row r="39" spans="2:15" x14ac:dyDescent="0.25">
      <c r="B39" s="3"/>
      <c r="C39" s="3"/>
      <c r="D39" s="3"/>
      <c r="E39" s="2" t="e">
        <f t="shared" si="73"/>
        <v>#DIV/0!</v>
      </c>
      <c r="F39" s="3"/>
      <c r="G39" s="3"/>
      <c r="H39">
        <f t="shared" si="74"/>
        <v>0</v>
      </c>
      <c r="L39">
        <f t="shared" si="75"/>
        <v>0</v>
      </c>
      <c r="M39">
        <f t="shared" si="76"/>
        <v>0</v>
      </c>
      <c r="O39">
        <f t="shared" ref="O39" si="77">SUM(I39:N39)</f>
        <v>0</v>
      </c>
    </row>
    <row r="40" spans="2:15" x14ac:dyDescent="0.25">
      <c r="B40" s="3"/>
      <c r="C40" s="3"/>
      <c r="D40" s="3"/>
      <c r="E40" s="2" t="e">
        <f t="shared" ref="E40" si="78">(B40)/(B40+C40+D40)</f>
        <v>#DIV/0!</v>
      </c>
      <c r="F40" s="3"/>
      <c r="G40" s="3"/>
      <c r="H40">
        <f t="shared" ref="H40" si="79">F40-G40</f>
        <v>0</v>
      </c>
      <c r="L40">
        <f t="shared" ref="L40" si="80">B40*10</f>
        <v>0</v>
      </c>
      <c r="M40">
        <f t="shared" ref="M40" si="81">D40*5</f>
        <v>0</v>
      </c>
      <c r="O40">
        <f t="shared" ref="O40" si="82">SUM(I40:N40)</f>
        <v>0</v>
      </c>
    </row>
    <row r="41" spans="2:15" x14ac:dyDescent="0.25">
      <c r="B41" s="3"/>
      <c r="C41" s="3"/>
      <c r="D41" s="3"/>
      <c r="E41" s="2" t="e">
        <f>(B41)/(B41+C41+D41)</f>
        <v>#DIV/0!</v>
      </c>
      <c r="F41" s="3"/>
      <c r="G41" s="3"/>
      <c r="H41">
        <f t="shared" si="74"/>
        <v>0</v>
      </c>
      <c r="L41">
        <f t="shared" si="75"/>
        <v>0</v>
      </c>
      <c r="M41">
        <f t="shared" si="76"/>
        <v>0</v>
      </c>
      <c r="O41">
        <f t="shared" si="72"/>
        <v>0</v>
      </c>
    </row>
    <row r="42" spans="2:15" x14ac:dyDescent="0.25">
      <c r="B42" s="3"/>
      <c r="C42" s="3"/>
      <c r="D42" s="3"/>
      <c r="E42" s="2" t="e">
        <f t="shared" ref="E42" si="83">(B42)/(B42+C42+D42)</f>
        <v>#DIV/0!</v>
      </c>
      <c r="F42" s="3"/>
      <c r="G42" s="3"/>
      <c r="H42">
        <f t="shared" si="74"/>
        <v>0</v>
      </c>
      <c r="L42">
        <f t="shared" si="75"/>
        <v>0</v>
      </c>
      <c r="M42">
        <f t="shared" si="76"/>
        <v>0</v>
      </c>
      <c r="O42">
        <f t="shared" ref="O42" si="84">SUM(I42:N42)</f>
        <v>0</v>
      </c>
    </row>
    <row r="43" spans="2:15" x14ac:dyDescent="0.25">
      <c r="B43" s="3"/>
      <c r="C43" s="3"/>
      <c r="D43" s="3"/>
      <c r="E43" s="2" t="e">
        <f t="shared" ref="E43" si="85">(B43)/(B43+C43+D43)</f>
        <v>#DIV/0!</v>
      </c>
      <c r="F43" s="3"/>
      <c r="G43" s="3"/>
      <c r="H43">
        <f t="shared" ref="H43" si="86">F43-G43</f>
        <v>0</v>
      </c>
      <c r="L43">
        <f t="shared" ref="L43" si="87">B43*10</f>
        <v>0</v>
      </c>
      <c r="M43">
        <f t="shared" ref="M43" si="88">D43*5</f>
        <v>0</v>
      </c>
      <c r="O43">
        <f t="shared" ref="O43" si="89">SUM(I43:N43)</f>
        <v>0</v>
      </c>
    </row>
    <row r="44" spans="2:15" x14ac:dyDescent="0.25">
      <c r="B44" s="3"/>
      <c r="C44" s="3"/>
      <c r="D44" s="3"/>
      <c r="E44" s="2" t="e">
        <f t="shared" ref="E44" si="90">(B44)/(B44+C44+D44)</f>
        <v>#DIV/0!</v>
      </c>
      <c r="F44" s="3"/>
      <c r="G44" s="3"/>
      <c r="H44">
        <f t="shared" si="74"/>
        <v>0</v>
      </c>
      <c r="L44">
        <f t="shared" si="75"/>
        <v>0</v>
      </c>
      <c r="M44">
        <f t="shared" si="76"/>
        <v>0</v>
      </c>
      <c r="O44">
        <f t="shared" ref="O44" si="91">SUM(I44:N44)</f>
        <v>0</v>
      </c>
    </row>
    <row r="45" spans="2:15" x14ac:dyDescent="0.25">
      <c r="B45" s="3"/>
      <c r="C45" s="3"/>
      <c r="D45" s="3"/>
      <c r="E45" s="2" t="e">
        <f t="shared" si="62"/>
        <v>#DIV/0!</v>
      </c>
      <c r="F45" s="3"/>
      <c r="G45" s="3"/>
      <c r="H45">
        <f t="shared" ref="H45:H90" si="92">F45-G45</f>
        <v>0</v>
      </c>
      <c r="L45">
        <f t="shared" si="64"/>
        <v>0</v>
      </c>
      <c r="M45">
        <f t="shared" si="65"/>
        <v>0</v>
      </c>
      <c r="O45">
        <f t="shared" ref="O45" si="93">SUM(I45:N45)</f>
        <v>0</v>
      </c>
    </row>
    <row r="46" spans="2:15" x14ac:dyDescent="0.25">
      <c r="B46" s="3"/>
      <c r="C46" s="3"/>
      <c r="D46" s="3"/>
      <c r="E46" s="2" t="e">
        <f t="shared" si="62"/>
        <v>#DIV/0!</v>
      </c>
      <c r="F46" s="3"/>
      <c r="G46" s="3"/>
      <c r="H46">
        <f t="shared" si="92"/>
        <v>0</v>
      </c>
      <c r="L46">
        <f t="shared" si="64"/>
        <v>0</v>
      </c>
      <c r="M46">
        <f t="shared" si="65"/>
        <v>0</v>
      </c>
      <c r="O46">
        <f t="shared" ref="O46" si="94">SUM(I46:N46)</f>
        <v>0</v>
      </c>
    </row>
    <row r="47" spans="2:15" x14ac:dyDescent="0.25">
      <c r="B47" s="3"/>
      <c r="C47" s="3"/>
      <c r="D47" s="3"/>
      <c r="E47" s="2" t="e">
        <f t="shared" si="62"/>
        <v>#DIV/0!</v>
      </c>
      <c r="F47" s="3"/>
      <c r="G47" s="3"/>
      <c r="H47">
        <f t="shared" si="92"/>
        <v>0</v>
      </c>
      <c r="L47">
        <f t="shared" si="64"/>
        <v>0</v>
      </c>
      <c r="M47">
        <f t="shared" si="65"/>
        <v>0</v>
      </c>
      <c r="O47">
        <f t="shared" ref="O47" si="95">SUM(I47:N47)</f>
        <v>0</v>
      </c>
    </row>
    <row r="48" spans="2:15" x14ac:dyDescent="0.25">
      <c r="B48" s="3"/>
      <c r="C48" s="3"/>
      <c r="D48" s="3"/>
      <c r="E48" s="2" t="e">
        <f t="shared" si="62"/>
        <v>#DIV/0!</v>
      </c>
      <c r="F48" s="3"/>
      <c r="G48" s="3"/>
      <c r="H48">
        <f t="shared" si="92"/>
        <v>0</v>
      </c>
      <c r="L48">
        <f t="shared" si="64"/>
        <v>0</v>
      </c>
      <c r="M48">
        <f t="shared" si="65"/>
        <v>0</v>
      </c>
      <c r="O48">
        <f t="shared" ref="O48" si="96">SUM(I48:N48)</f>
        <v>0</v>
      </c>
    </row>
    <row r="49" spans="2:15" x14ac:dyDescent="0.25">
      <c r="B49" s="3"/>
      <c r="C49" s="3"/>
      <c r="D49" s="3"/>
      <c r="E49" s="2" t="e">
        <f t="shared" si="62"/>
        <v>#DIV/0!</v>
      </c>
      <c r="F49" s="3"/>
      <c r="G49" s="3"/>
      <c r="H49">
        <f t="shared" si="92"/>
        <v>0</v>
      </c>
      <c r="L49">
        <f t="shared" si="64"/>
        <v>0</v>
      </c>
      <c r="M49">
        <f t="shared" si="65"/>
        <v>0</v>
      </c>
      <c r="O49">
        <f t="shared" ref="O49:O56" si="97">SUM(I49:N49)</f>
        <v>0</v>
      </c>
    </row>
    <row r="50" spans="2:15" x14ac:dyDescent="0.25">
      <c r="B50" s="3"/>
      <c r="C50" s="3"/>
      <c r="D50" s="3"/>
      <c r="E50" s="2" t="e">
        <f t="shared" si="62"/>
        <v>#DIV/0!</v>
      </c>
      <c r="F50" s="3"/>
      <c r="G50" s="3"/>
      <c r="H50">
        <f t="shared" si="92"/>
        <v>0</v>
      </c>
      <c r="L50">
        <f t="shared" si="64"/>
        <v>0</v>
      </c>
      <c r="M50">
        <f t="shared" si="65"/>
        <v>0</v>
      </c>
      <c r="O50">
        <f t="shared" ref="O50:O51" si="98">SUM(I50:N50)</f>
        <v>0</v>
      </c>
    </row>
    <row r="51" spans="2:15" x14ac:dyDescent="0.25">
      <c r="B51" s="3"/>
      <c r="C51" s="3"/>
      <c r="D51" s="3"/>
      <c r="E51" s="2" t="e">
        <f t="shared" si="62"/>
        <v>#DIV/0!</v>
      </c>
      <c r="F51" s="3"/>
      <c r="G51" s="3"/>
      <c r="H51">
        <f t="shared" si="92"/>
        <v>0</v>
      </c>
      <c r="L51">
        <f t="shared" si="64"/>
        <v>0</v>
      </c>
      <c r="M51">
        <f t="shared" si="65"/>
        <v>0</v>
      </c>
      <c r="O51">
        <f t="shared" si="98"/>
        <v>0</v>
      </c>
    </row>
    <row r="52" spans="2:15" x14ac:dyDescent="0.25">
      <c r="B52" s="3"/>
      <c r="C52" s="3"/>
      <c r="D52" s="3"/>
      <c r="E52" s="2" t="e">
        <f t="shared" si="62"/>
        <v>#DIV/0!</v>
      </c>
      <c r="F52" s="3"/>
      <c r="G52" s="3"/>
      <c r="H52">
        <f t="shared" si="92"/>
        <v>0</v>
      </c>
      <c r="L52">
        <f t="shared" si="64"/>
        <v>0</v>
      </c>
      <c r="M52">
        <f t="shared" si="65"/>
        <v>0</v>
      </c>
      <c r="O52">
        <f t="shared" ref="O52:O53" si="99">SUM(I52:N52)</f>
        <v>0</v>
      </c>
    </row>
    <row r="53" spans="2:15" x14ac:dyDescent="0.25">
      <c r="B53" s="3"/>
      <c r="C53" s="3"/>
      <c r="D53" s="3"/>
      <c r="E53" s="2" t="e">
        <f t="shared" si="62"/>
        <v>#DIV/0!</v>
      </c>
      <c r="F53" s="3"/>
      <c r="G53" s="3"/>
      <c r="H53">
        <f t="shared" si="92"/>
        <v>0</v>
      </c>
      <c r="L53">
        <f t="shared" si="64"/>
        <v>0</v>
      </c>
      <c r="M53">
        <f t="shared" si="65"/>
        <v>0</v>
      </c>
      <c r="O53">
        <f t="shared" si="99"/>
        <v>0</v>
      </c>
    </row>
    <row r="54" spans="2:15" x14ac:dyDescent="0.25">
      <c r="B54" s="3"/>
      <c r="C54" s="3"/>
      <c r="D54" s="3"/>
      <c r="E54" s="2" t="e">
        <f t="shared" si="62"/>
        <v>#DIV/0!</v>
      </c>
      <c r="F54" s="3"/>
      <c r="G54" s="3"/>
      <c r="H54">
        <f t="shared" si="92"/>
        <v>0</v>
      </c>
      <c r="L54">
        <f t="shared" si="64"/>
        <v>0</v>
      </c>
      <c r="M54">
        <f t="shared" si="65"/>
        <v>0</v>
      </c>
      <c r="O54">
        <f t="shared" ref="O54:O55" si="100">SUM(I54:N54)</f>
        <v>0</v>
      </c>
    </row>
    <row r="55" spans="2:15" x14ac:dyDescent="0.25">
      <c r="B55" s="3"/>
      <c r="C55" s="3"/>
      <c r="D55" s="3"/>
      <c r="E55" s="2" t="e">
        <f t="shared" si="62"/>
        <v>#DIV/0!</v>
      </c>
      <c r="F55" s="3"/>
      <c r="G55" s="3"/>
      <c r="H55">
        <f t="shared" si="92"/>
        <v>0</v>
      </c>
      <c r="L55">
        <f t="shared" si="64"/>
        <v>0</v>
      </c>
      <c r="M55">
        <f t="shared" si="65"/>
        <v>0</v>
      </c>
      <c r="O55">
        <f t="shared" si="100"/>
        <v>0</v>
      </c>
    </row>
    <row r="56" spans="2:15" x14ac:dyDescent="0.25">
      <c r="B56" s="3"/>
      <c r="C56" s="3"/>
      <c r="D56" s="3"/>
      <c r="E56" s="2" t="e">
        <f t="shared" si="62"/>
        <v>#DIV/0!</v>
      </c>
      <c r="F56" s="3"/>
      <c r="G56" s="3"/>
      <c r="H56">
        <f t="shared" si="92"/>
        <v>0</v>
      </c>
      <c r="L56">
        <f t="shared" si="64"/>
        <v>0</v>
      </c>
      <c r="M56">
        <f t="shared" si="65"/>
        <v>0</v>
      </c>
      <c r="O56">
        <f t="shared" si="97"/>
        <v>0</v>
      </c>
    </row>
    <row r="57" spans="2:15" x14ac:dyDescent="0.25">
      <c r="B57" s="3"/>
      <c r="C57" s="3"/>
      <c r="D57" s="3"/>
      <c r="E57" s="2" t="e">
        <f t="shared" si="62"/>
        <v>#DIV/0!</v>
      </c>
      <c r="F57" s="3"/>
      <c r="G57" s="3"/>
      <c r="H57">
        <f t="shared" si="92"/>
        <v>0</v>
      </c>
      <c r="L57">
        <f t="shared" si="64"/>
        <v>0</v>
      </c>
      <c r="M57">
        <f t="shared" si="65"/>
        <v>0</v>
      </c>
      <c r="O57">
        <f t="shared" ref="O57:O65" si="101">SUM(I57:N57)</f>
        <v>0</v>
      </c>
    </row>
    <row r="58" spans="2:15" x14ac:dyDescent="0.25">
      <c r="B58" s="3"/>
      <c r="C58" s="3"/>
      <c r="D58" s="3"/>
      <c r="E58" s="2" t="e">
        <f t="shared" si="62"/>
        <v>#DIV/0!</v>
      </c>
      <c r="F58" s="3"/>
      <c r="G58" s="3"/>
      <c r="H58">
        <f t="shared" si="92"/>
        <v>0</v>
      </c>
      <c r="L58">
        <f t="shared" si="64"/>
        <v>0</v>
      </c>
      <c r="M58">
        <f t="shared" si="65"/>
        <v>0</v>
      </c>
      <c r="O58">
        <f t="shared" si="101"/>
        <v>0</v>
      </c>
    </row>
    <row r="59" spans="2:15" x14ac:dyDescent="0.25">
      <c r="B59" s="3"/>
      <c r="C59" s="3"/>
      <c r="D59" s="3"/>
      <c r="E59" s="2" t="e">
        <f t="shared" si="62"/>
        <v>#DIV/0!</v>
      </c>
      <c r="F59" s="3"/>
      <c r="G59" s="3"/>
      <c r="H59">
        <f t="shared" si="92"/>
        <v>0</v>
      </c>
      <c r="L59">
        <f t="shared" si="64"/>
        <v>0</v>
      </c>
      <c r="M59">
        <f t="shared" si="65"/>
        <v>0</v>
      </c>
      <c r="O59">
        <f t="shared" ref="O59" si="102">SUM(I59:N59)</f>
        <v>0</v>
      </c>
    </row>
    <row r="60" spans="2:15" x14ac:dyDescent="0.25">
      <c r="B60" s="3"/>
      <c r="C60" s="3"/>
      <c r="D60" s="3"/>
      <c r="E60" s="2" t="e">
        <f t="shared" si="62"/>
        <v>#DIV/0!</v>
      </c>
      <c r="F60" s="3"/>
      <c r="G60" s="3"/>
      <c r="H60">
        <f t="shared" si="92"/>
        <v>0</v>
      </c>
      <c r="L60">
        <f t="shared" si="64"/>
        <v>0</v>
      </c>
      <c r="M60">
        <f t="shared" si="65"/>
        <v>0</v>
      </c>
      <c r="O60">
        <f t="shared" si="101"/>
        <v>0</v>
      </c>
    </row>
    <row r="61" spans="2:15" x14ac:dyDescent="0.25">
      <c r="B61" s="3"/>
      <c r="C61" s="3"/>
      <c r="D61" s="3"/>
      <c r="E61" s="2" t="e">
        <f t="shared" si="62"/>
        <v>#DIV/0!</v>
      </c>
      <c r="F61" s="3"/>
      <c r="G61" s="3"/>
      <c r="H61">
        <f t="shared" si="92"/>
        <v>0</v>
      </c>
      <c r="L61">
        <f t="shared" si="64"/>
        <v>0</v>
      </c>
      <c r="M61">
        <f t="shared" si="65"/>
        <v>0</v>
      </c>
      <c r="O61">
        <f t="shared" ref="O61" si="103">SUM(I61:N61)</f>
        <v>0</v>
      </c>
    </row>
    <row r="62" spans="2:15" x14ac:dyDescent="0.25">
      <c r="B62" s="3"/>
      <c r="C62" s="3"/>
      <c r="D62" s="3"/>
      <c r="E62" s="2" t="e">
        <f t="shared" si="62"/>
        <v>#DIV/0!</v>
      </c>
      <c r="F62" s="3"/>
      <c r="G62" s="3"/>
      <c r="H62">
        <f>F62-G62</f>
        <v>0</v>
      </c>
      <c r="L62">
        <f t="shared" si="64"/>
        <v>0</v>
      </c>
      <c r="M62">
        <f t="shared" si="65"/>
        <v>0</v>
      </c>
      <c r="O62">
        <f t="shared" ref="O62" si="104">SUM(I62:N62)</f>
        <v>0</v>
      </c>
    </row>
    <row r="63" spans="2:15" x14ac:dyDescent="0.25">
      <c r="B63" s="3"/>
      <c r="C63" s="3"/>
      <c r="D63" s="3"/>
      <c r="E63" s="2" t="e">
        <f t="shared" si="62"/>
        <v>#DIV/0!</v>
      </c>
      <c r="F63" s="3"/>
      <c r="G63" s="3"/>
      <c r="H63">
        <f t="shared" ref="H63" si="105">F63-G63</f>
        <v>0</v>
      </c>
      <c r="L63">
        <f t="shared" si="64"/>
        <v>0</v>
      </c>
      <c r="M63">
        <f t="shared" si="65"/>
        <v>0</v>
      </c>
      <c r="O63">
        <f t="shared" ref="O63" si="106">SUM(I63:N63)</f>
        <v>0</v>
      </c>
    </row>
    <row r="64" spans="2:15" x14ac:dyDescent="0.25">
      <c r="B64" s="3"/>
      <c r="C64" s="3"/>
      <c r="D64" s="3"/>
      <c r="E64" s="2" t="e">
        <f t="shared" si="62"/>
        <v>#DIV/0!</v>
      </c>
      <c r="F64" s="3"/>
      <c r="G64" s="3"/>
      <c r="H64">
        <f t="shared" si="92"/>
        <v>0</v>
      </c>
      <c r="L64">
        <f t="shared" si="64"/>
        <v>0</v>
      </c>
      <c r="M64">
        <f t="shared" si="65"/>
        <v>0</v>
      </c>
      <c r="O64">
        <f t="shared" si="101"/>
        <v>0</v>
      </c>
    </row>
    <row r="65" spans="2:15" x14ac:dyDescent="0.25">
      <c r="B65" s="3"/>
      <c r="C65" s="3"/>
      <c r="D65" s="3"/>
      <c r="E65" s="2" t="e">
        <f t="shared" si="62"/>
        <v>#DIV/0!</v>
      </c>
      <c r="F65" s="3"/>
      <c r="G65" s="3"/>
      <c r="H65">
        <f t="shared" si="92"/>
        <v>0</v>
      </c>
      <c r="L65">
        <f t="shared" si="64"/>
        <v>0</v>
      </c>
      <c r="M65">
        <f t="shared" si="65"/>
        <v>0</v>
      </c>
      <c r="O65">
        <f t="shared" si="101"/>
        <v>0</v>
      </c>
    </row>
    <row r="66" spans="2:15" x14ac:dyDescent="0.25">
      <c r="B66" s="3"/>
      <c r="C66" s="3"/>
      <c r="D66" s="3"/>
      <c r="E66" s="2" t="e">
        <f t="shared" si="62"/>
        <v>#DIV/0!</v>
      </c>
      <c r="F66" s="3"/>
      <c r="G66" s="3"/>
      <c r="H66">
        <f t="shared" si="92"/>
        <v>0</v>
      </c>
      <c r="L66">
        <f t="shared" si="64"/>
        <v>0</v>
      </c>
      <c r="M66">
        <f t="shared" si="65"/>
        <v>0</v>
      </c>
      <c r="O66">
        <f t="shared" ref="O66:O69" si="107">SUM(I66:N66)</f>
        <v>0</v>
      </c>
    </row>
    <row r="67" spans="2:15" x14ac:dyDescent="0.25">
      <c r="B67" s="3"/>
      <c r="C67" s="3"/>
      <c r="D67" s="3"/>
      <c r="E67" s="2" t="e">
        <f t="shared" si="62"/>
        <v>#DIV/0!</v>
      </c>
      <c r="F67" s="3"/>
      <c r="G67" s="3"/>
      <c r="H67">
        <f t="shared" si="92"/>
        <v>0</v>
      </c>
      <c r="L67">
        <f t="shared" si="64"/>
        <v>0</v>
      </c>
      <c r="M67">
        <f t="shared" si="65"/>
        <v>0</v>
      </c>
      <c r="O67">
        <f t="shared" si="107"/>
        <v>0</v>
      </c>
    </row>
    <row r="68" spans="2:15" x14ac:dyDescent="0.25">
      <c r="B68" s="3"/>
      <c r="C68" s="3"/>
      <c r="D68" s="3"/>
      <c r="E68" s="2" t="e">
        <f t="shared" si="62"/>
        <v>#DIV/0!</v>
      </c>
      <c r="F68" s="3"/>
      <c r="G68" s="3"/>
      <c r="H68">
        <f t="shared" si="92"/>
        <v>0</v>
      </c>
      <c r="L68">
        <f t="shared" si="64"/>
        <v>0</v>
      </c>
      <c r="M68">
        <f t="shared" si="65"/>
        <v>0</v>
      </c>
      <c r="O68">
        <f t="shared" si="107"/>
        <v>0</v>
      </c>
    </row>
    <row r="69" spans="2:15" x14ac:dyDescent="0.25">
      <c r="B69" s="3"/>
      <c r="C69" s="3"/>
      <c r="D69" s="3"/>
      <c r="E69" s="2" t="e">
        <f t="shared" si="62"/>
        <v>#DIV/0!</v>
      </c>
      <c r="F69" s="3"/>
      <c r="G69" s="3"/>
      <c r="H69">
        <f t="shared" si="92"/>
        <v>0</v>
      </c>
      <c r="L69">
        <f t="shared" si="64"/>
        <v>0</v>
      </c>
      <c r="M69">
        <f t="shared" si="65"/>
        <v>0</v>
      </c>
      <c r="O69">
        <f t="shared" si="107"/>
        <v>0</v>
      </c>
    </row>
    <row r="70" spans="2:15" x14ac:dyDescent="0.25">
      <c r="B70" s="3"/>
      <c r="C70" s="3"/>
      <c r="D70" s="3"/>
      <c r="E70" s="2" t="e">
        <f t="shared" si="62"/>
        <v>#DIV/0!</v>
      </c>
      <c r="F70" s="3"/>
      <c r="G70" s="3"/>
      <c r="H70">
        <f t="shared" si="92"/>
        <v>0</v>
      </c>
      <c r="L70">
        <f t="shared" si="64"/>
        <v>0</v>
      </c>
      <c r="M70">
        <f t="shared" si="65"/>
        <v>0</v>
      </c>
      <c r="O70">
        <f t="shared" ref="O70:O79" si="108">SUM(I70:N70)</f>
        <v>0</v>
      </c>
    </row>
    <row r="71" spans="2:15" x14ac:dyDescent="0.25">
      <c r="B71" s="3"/>
      <c r="C71" s="3"/>
      <c r="D71" s="3"/>
      <c r="E71" s="2" t="e">
        <f t="shared" si="62"/>
        <v>#DIV/0!</v>
      </c>
      <c r="F71" s="3"/>
      <c r="G71" s="3"/>
      <c r="H71">
        <f t="shared" si="92"/>
        <v>0</v>
      </c>
      <c r="L71">
        <f t="shared" si="64"/>
        <v>0</v>
      </c>
      <c r="M71">
        <f t="shared" si="65"/>
        <v>0</v>
      </c>
      <c r="O71">
        <f t="shared" ref="O71" si="109">SUM(I71:N71)</f>
        <v>0</v>
      </c>
    </row>
    <row r="72" spans="2:15" x14ac:dyDescent="0.25">
      <c r="B72" s="3"/>
      <c r="C72" s="3"/>
      <c r="D72" s="3"/>
      <c r="E72" s="2" t="e">
        <f t="shared" si="62"/>
        <v>#DIV/0!</v>
      </c>
      <c r="F72" s="3"/>
      <c r="G72" s="3"/>
      <c r="H72">
        <f t="shared" si="92"/>
        <v>0</v>
      </c>
      <c r="L72">
        <f t="shared" si="64"/>
        <v>0</v>
      </c>
      <c r="M72">
        <f t="shared" si="65"/>
        <v>0</v>
      </c>
      <c r="O72">
        <f t="shared" si="108"/>
        <v>0</v>
      </c>
    </row>
    <row r="73" spans="2:15" x14ac:dyDescent="0.25">
      <c r="B73" s="3"/>
      <c r="C73" s="3"/>
      <c r="D73" s="3"/>
      <c r="E73" s="2" t="e">
        <f t="shared" si="62"/>
        <v>#DIV/0!</v>
      </c>
      <c r="F73" s="3"/>
      <c r="G73" s="3"/>
      <c r="H73">
        <f t="shared" si="92"/>
        <v>0</v>
      </c>
      <c r="L73">
        <f t="shared" si="64"/>
        <v>0</v>
      </c>
      <c r="M73">
        <f t="shared" si="65"/>
        <v>0</v>
      </c>
      <c r="O73">
        <f t="shared" ref="O73" si="110">SUM(I73:N73)</f>
        <v>0</v>
      </c>
    </row>
    <row r="74" spans="2:15" x14ac:dyDescent="0.25">
      <c r="B74" s="3"/>
      <c r="C74" s="3"/>
      <c r="D74" s="3"/>
      <c r="E74" s="2" t="e">
        <f t="shared" si="62"/>
        <v>#DIV/0!</v>
      </c>
      <c r="F74" s="3"/>
      <c r="G74" s="3"/>
      <c r="H74">
        <f t="shared" si="92"/>
        <v>0</v>
      </c>
      <c r="L74">
        <f t="shared" si="64"/>
        <v>0</v>
      </c>
      <c r="M74">
        <f t="shared" si="65"/>
        <v>0</v>
      </c>
      <c r="O74">
        <f t="shared" si="108"/>
        <v>0</v>
      </c>
    </row>
    <row r="75" spans="2:15" x14ac:dyDescent="0.25">
      <c r="B75" s="3"/>
      <c r="C75" s="3"/>
      <c r="D75" s="3"/>
      <c r="E75" s="2" t="e">
        <f t="shared" si="62"/>
        <v>#DIV/0!</v>
      </c>
      <c r="F75" s="3"/>
      <c r="G75" s="3"/>
      <c r="H75">
        <f t="shared" si="92"/>
        <v>0</v>
      </c>
      <c r="L75">
        <f t="shared" si="64"/>
        <v>0</v>
      </c>
      <c r="M75">
        <f t="shared" si="65"/>
        <v>0</v>
      </c>
      <c r="O75">
        <f t="shared" ref="O75" si="111">SUM(I75:N75)</f>
        <v>0</v>
      </c>
    </row>
    <row r="76" spans="2:15" x14ac:dyDescent="0.25">
      <c r="B76" s="3"/>
      <c r="C76" s="3"/>
      <c r="D76" s="3"/>
      <c r="E76" s="2" t="e">
        <f t="shared" si="62"/>
        <v>#DIV/0!</v>
      </c>
      <c r="F76" s="3"/>
      <c r="G76" s="3"/>
      <c r="H76">
        <f t="shared" si="92"/>
        <v>0</v>
      </c>
      <c r="L76">
        <f t="shared" si="64"/>
        <v>0</v>
      </c>
      <c r="M76">
        <f t="shared" si="65"/>
        <v>0</v>
      </c>
      <c r="O76">
        <f t="shared" ref="O76" si="112">SUM(I76:N76)</f>
        <v>0</v>
      </c>
    </row>
    <row r="77" spans="2:15" x14ac:dyDescent="0.25">
      <c r="B77" s="3"/>
      <c r="C77" s="3"/>
      <c r="D77" s="3"/>
      <c r="E77" s="2" t="e">
        <f t="shared" si="62"/>
        <v>#DIV/0!</v>
      </c>
      <c r="F77" s="3"/>
      <c r="G77" s="3"/>
      <c r="H77">
        <f t="shared" si="92"/>
        <v>0</v>
      </c>
      <c r="L77">
        <f t="shared" si="64"/>
        <v>0</v>
      </c>
      <c r="M77">
        <f t="shared" si="65"/>
        <v>0</v>
      </c>
      <c r="O77">
        <f t="shared" ref="O77" si="113">SUM(I77:N77)</f>
        <v>0</v>
      </c>
    </row>
    <row r="78" spans="2:15" x14ac:dyDescent="0.25">
      <c r="B78" s="3"/>
      <c r="C78" s="3"/>
      <c r="D78" s="3"/>
      <c r="E78" s="2" t="e">
        <f t="shared" si="62"/>
        <v>#DIV/0!</v>
      </c>
      <c r="F78" s="3"/>
      <c r="G78" s="3"/>
      <c r="H78">
        <f t="shared" si="92"/>
        <v>0</v>
      </c>
      <c r="L78">
        <f t="shared" si="64"/>
        <v>0</v>
      </c>
      <c r="M78">
        <f t="shared" si="65"/>
        <v>0</v>
      </c>
      <c r="O78">
        <f t="shared" ref="O78" si="114">SUM(I78:N78)</f>
        <v>0</v>
      </c>
    </row>
    <row r="79" spans="2:15" x14ac:dyDescent="0.25">
      <c r="B79" s="3"/>
      <c r="C79" s="3"/>
      <c r="D79" s="3"/>
      <c r="E79" s="2" t="e">
        <f t="shared" si="62"/>
        <v>#DIV/0!</v>
      </c>
      <c r="F79" s="3"/>
      <c r="G79" s="3"/>
      <c r="H79">
        <f t="shared" si="92"/>
        <v>0</v>
      </c>
      <c r="L79">
        <f t="shared" si="64"/>
        <v>0</v>
      </c>
      <c r="M79">
        <f t="shared" si="65"/>
        <v>0</v>
      </c>
      <c r="O79">
        <f t="shared" si="108"/>
        <v>0</v>
      </c>
    </row>
    <row r="80" spans="2:15" x14ac:dyDescent="0.25">
      <c r="B80" s="3"/>
      <c r="C80" s="3"/>
      <c r="D80" s="3"/>
      <c r="E80" s="2" t="e">
        <f t="shared" si="62"/>
        <v>#DIV/0!</v>
      </c>
      <c r="F80" s="3"/>
      <c r="G80" s="3"/>
      <c r="H80">
        <f t="shared" si="92"/>
        <v>0</v>
      </c>
      <c r="L80">
        <f t="shared" si="64"/>
        <v>0</v>
      </c>
      <c r="M80">
        <f t="shared" si="65"/>
        <v>0</v>
      </c>
      <c r="O80">
        <f t="shared" ref="O80" si="115">SUM(I80:N80)</f>
        <v>0</v>
      </c>
    </row>
    <row r="81" spans="2:15" x14ac:dyDescent="0.25">
      <c r="B81" s="3"/>
      <c r="C81" s="3"/>
      <c r="D81" s="3"/>
      <c r="E81" s="2" t="e">
        <f t="shared" si="62"/>
        <v>#DIV/0!</v>
      </c>
      <c r="F81" s="3"/>
      <c r="G81" s="3"/>
      <c r="H81">
        <f t="shared" si="92"/>
        <v>0</v>
      </c>
      <c r="L81">
        <f t="shared" si="64"/>
        <v>0</v>
      </c>
      <c r="M81">
        <f t="shared" si="65"/>
        <v>0</v>
      </c>
      <c r="O81">
        <f t="shared" ref="O81" si="116">SUM(I81:N81)</f>
        <v>0</v>
      </c>
    </row>
    <row r="82" spans="2:15" x14ac:dyDescent="0.25">
      <c r="B82" s="3"/>
      <c r="C82" s="3"/>
      <c r="D82" s="3"/>
      <c r="E82" s="2" t="e">
        <f t="shared" si="62"/>
        <v>#DIV/0!</v>
      </c>
      <c r="F82" s="3"/>
      <c r="G82" s="3"/>
      <c r="H82">
        <f t="shared" si="92"/>
        <v>0</v>
      </c>
      <c r="L82">
        <f t="shared" si="64"/>
        <v>0</v>
      </c>
      <c r="M82">
        <f t="shared" si="65"/>
        <v>0</v>
      </c>
      <c r="O82">
        <f t="shared" ref="O82" si="117">SUM(I82:N82)</f>
        <v>0</v>
      </c>
    </row>
    <row r="83" spans="2:15" x14ac:dyDescent="0.25">
      <c r="B83" s="3"/>
      <c r="C83" s="3"/>
      <c r="D83" s="3"/>
      <c r="E83" s="2" t="e">
        <f t="shared" si="62"/>
        <v>#DIV/0!</v>
      </c>
      <c r="F83" s="3"/>
      <c r="G83" s="3"/>
      <c r="H83">
        <f t="shared" si="92"/>
        <v>0</v>
      </c>
      <c r="L83">
        <f t="shared" si="64"/>
        <v>0</v>
      </c>
      <c r="M83">
        <f t="shared" si="65"/>
        <v>0</v>
      </c>
      <c r="O83">
        <f t="shared" ref="O83" si="118">SUM(I83:N83)</f>
        <v>0</v>
      </c>
    </row>
    <row r="84" spans="2:15" x14ac:dyDescent="0.25">
      <c r="B84" s="3"/>
      <c r="C84" s="3"/>
      <c r="D84" s="3"/>
      <c r="E84" s="2" t="e">
        <f t="shared" si="62"/>
        <v>#DIV/0!</v>
      </c>
      <c r="F84" s="3"/>
      <c r="G84" s="3"/>
      <c r="H84">
        <f t="shared" si="92"/>
        <v>0</v>
      </c>
      <c r="L84">
        <f t="shared" si="64"/>
        <v>0</v>
      </c>
      <c r="M84">
        <f t="shared" si="65"/>
        <v>0</v>
      </c>
      <c r="O84">
        <f t="shared" ref="O84" si="119">SUM(I84:N84)</f>
        <v>0</v>
      </c>
    </row>
    <row r="85" spans="2:15" x14ac:dyDescent="0.25">
      <c r="B85" s="3"/>
      <c r="C85" s="3"/>
      <c r="D85" s="3"/>
      <c r="E85" s="2" t="e">
        <f t="shared" si="62"/>
        <v>#DIV/0!</v>
      </c>
      <c r="F85" s="3"/>
      <c r="G85" s="3"/>
      <c r="H85">
        <f t="shared" si="92"/>
        <v>0</v>
      </c>
      <c r="L85">
        <f t="shared" si="64"/>
        <v>0</v>
      </c>
      <c r="M85">
        <f t="shared" si="65"/>
        <v>0</v>
      </c>
      <c r="O85">
        <f t="shared" ref="O85:O86" si="120">SUM(I85:N85)</f>
        <v>0</v>
      </c>
    </row>
    <row r="86" spans="2:15" x14ac:dyDescent="0.25">
      <c r="B86" s="3"/>
      <c r="C86" s="3"/>
      <c r="D86" s="3"/>
      <c r="E86" s="2" t="e">
        <f t="shared" si="62"/>
        <v>#DIV/0!</v>
      </c>
      <c r="F86" s="3"/>
      <c r="G86" s="3"/>
      <c r="H86">
        <f t="shared" si="92"/>
        <v>0</v>
      </c>
      <c r="L86">
        <f t="shared" si="64"/>
        <v>0</v>
      </c>
      <c r="M86">
        <f t="shared" si="65"/>
        <v>0</v>
      </c>
      <c r="O86">
        <f t="shared" si="120"/>
        <v>0</v>
      </c>
    </row>
    <row r="87" spans="2:15" x14ac:dyDescent="0.25">
      <c r="B87" s="3"/>
      <c r="C87" s="3"/>
      <c r="D87" s="3"/>
      <c r="E87" s="2" t="e">
        <f t="shared" si="62"/>
        <v>#DIV/0!</v>
      </c>
      <c r="F87" s="3"/>
      <c r="G87" s="3"/>
      <c r="H87">
        <f t="shared" si="92"/>
        <v>0</v>
      </c>
      <c r="L87">
        <f t="shared" si="64"/>
        <v>0</v>
      </c>
      <c r="M87">
        <f t="shared" si="65"/>
        <v>0</v>
      </c>
      <c r="O87">
        <f t="shared" ref="O87" si="121">SUM(I87:N87)</f>
        <v>0</v>
      </c>
    </row>
    <row r="88" spans="2:15" x14ac:dyDescent="0.25">
      <c r="B88" s="3"/>
      <c r="C88" s="3"/>
      <c r="D88" s="3"/>
      <c r="E88" s="2" t="e">
        <f t="shared" si="62"/>
        <v>#DIV/0!</v>
      </c>
      <c r="F88" s="3"/>
      <c r="G88" s="3"/>
      <c r="H88">
        <f t="shared" si="92"/>
        <v>0</v>
      </c>
      <c r="L88">
        <f t="shared" si="64"/>
        <v>0</v>
      </c>
      <c r="M88">
        <f t="shared" si="65"/>
        <v>0</v>
      </c>
      <c r="O88">
        <f t="shared" ref="O88:O91" si="122">SUM(I88:N88)</f>
        <v>0</v>
      </c>
    </row>
    <row r="89" spans="2:15" x14ac:dyDescent="0.25">
      <c r="B89" s="3"/>
      <c r="C89" s="3"/>
      <c r="D89" s="3"/>
      <c r="E89" s="2" t="e">
        <f t="shared" si="62"/>
        <v>#DIV/0!</v>
      </c>
      <c r="F89" s="3"/>
      <c r="G89" s="3"/>
      <c r="H89">
        <f t="shared" si="92"/>
        <v>0</v>
      </c>
      <c r="L89">
        <f t="shared" si="64"/>
        <v>0</v>
      </c>
      <c r="M89">
        <f t="shared" si="65"/>
        <v>0</v>
      </c>
      <c r="O89">
        <f t="shared" si="122"/>
        <v>0</v>
      </c>
    </row>
    <row r="90" spans="2:15" x14ac:dyDescent="0.25">
      <c r="B90" s="3"/>
      <c r="C90" s="3"/>
      <c r="D90" s="3"/>
      <c r="E90" s="2" t="e">
        <f t="shared" si="62"/>
        <v>#DIV/0!</v>
      </c>
      <c r="F90" s="3"/>
      <c r="G90" s="3"/>
      <c r="H90">
        <f t="shared" si="92"/>
        <v>0</v>
      </c>
      <c r="L90">
        <f t="shared" si="64"/>
        <v>0</v>
      </c>
      <c r="M90">
        <f t="shared" si="65"/>
        <v>0</v>
      </c>
      <c r="O90">
        <f t="shared" si="122"/>
        <v>0</v>
      </c>
    </row>
    <row r="91" spans="2:15" ht="15.75" customHeight="1" x14ac:dyDescent="0.25">
      <c r="B91" s="3"/>
      <c r="C91" s="3"/>
      <c r="D91" s="3"/>
      <c r="E91" s="2" t="e">
        <f t="shared" si="62"/>
        <v>#DIV/0!</v>
      </c>
      <c r="F91" s="3"/>
      <c r="G91" s="3"/>
      <c r="H91">
        <f>F91-G91</f>
        <v>0</v>
      </c>
      <c r="L91">
        <f t="shared" si="64"/>
        <v>0</v>
      </c>
      <c r="M91">
        <f t="shared" si="65"/>
        <v>0</v>
      </c>
      <c r="O91">
        <f t="shared" si="122"/>
        <v>0</v>
      </c>
    </row>
    <row r="92" spans="2:15" ht="15" customHeight="1" x14ac:dyDescent="0.25">
      <c r="B92" s="3"/>
      <c r="C92" s="3"/>
      <c r="D92" s="3"/>
      <c r="E92" s="2" t="e">
        <f t="shared" si="62"/>
        <v>#DIV/0!</v>
      </c>
      <c r="F92" s="3"/>
      <c r="G92" s="3"/>
      <c r="H92">
        <f t="shared" ref="H92:H155" si="123">F92-G92</f>
        <v>0</v>
      </c>
      <c r="L92">
        <f t="shared" si="64"/>
        <v>0</v>
      </c>
      <c r="M92">
        <f t="shared" si="65"/>
        <v>0</v>
      </c>
      <c r="O92">
        <f t="shared" ref="O92:O155" si="124">SUM(I92:N92)</f>
        <v>0</v>
      </c>
    </row>
    <row r="93" spans="2:15" x14ac:dyDescent="0.25">
      <c r="B93" s="3"/>
      <c r="C93" s="3"/>
      <c r="D93" s="3"/>
      <c r="E93" s="2" t="e">
        <f t="shared" si="62"/>
        <v>#DIV/0!</v>
      </c>
      <c r="F93" s="3"/>
      <c r="G93" s="3"/>
      <c r="H93">
        <f t="shared" si="123"/>
        <v>0</v>
      </c>
      <c r="L93">
        <f t="shared" si="64"/>
        <v>0</v>
      </c>
      <c r="M93">
        <f t="shared" si="65"/>
        <v>0</v>
      </c>
      <c r="O93">
        <f t="shared" si="124"/>
        <v>0</v>
      </c>
    </row>
    <row r="94" spans="2:15" x14ac:dyDescent="0.25">
      <c r="B94" s="3"/>
      <c r="C94" s="3"/>
      <c r="D94" s="3"/>
      <c r="E94" s="2" t="e">
        <f t="shared" si="62"/>
        <v>#DIV/0!</v>
      </c>
      <c r="H94">
        <f t="shared" si="123"/>
        <v>0</v>
      </c>
      <c r="L94">
        <v>0</v>
      </c>
      <c r="M94">
        <f t="shared" si="65"/>
        <v>0</v>
      </c>
      <c r="O94">
        <f t="shared" si="124"/>
        <v>0</v>
      </c>
    </row>
    <row r="95" spans="2:15" ht="14.25" customHeight="1" x14ac:dyDescent="0.25">
      <c r="B95" s="3"/>
      <c r="C95" s="3"/>
      <c r="D95" s="3"/>
      <c r="E95" s="2" t="e">
        <f t="shared" si="62"/>
        <v>#DIV/0!</v>
      </c>
      <c r="H95">
        <f t="shared" si="123"/>
        <v>0</v>
      </c>
      <c r="L95">
        <v>0</v>
      </c>
      <c r="M95">
        <f t="shared" si="65"/>
        <v>0</v>
      </c>
      <c r="O95">
        <f t="shared" si="124"/>
        <v>0</v>
      </c>
    </row>
    <row r="96" spans="2:15" x14ac:dyDescent="0.25">
      <c r="B96" s="3"/>
      <c r="C96" s="3"/>
      <c r="D96" s="3"/>
      <c r="E96" s="2" t="e">
        <f t="shared" si="62"/>
        <v>#DIV/0!</v>
      </c>
      <c r="H96">
        <f t="shared" si="123"/>
        <v>0</v>
      </c>
      <c r="L96">
        <f t="shared" ref="L96:L103" si="125">B96*10</f>
        <v>0</v>
      </c>
      <c r="M96">
        <f t="shared" si="65"/>
        <v>0</v>
      </c>
      <c r="O96">
        <f t="shared" si="124"/>
        <v>0</v>
      </c>
    </row>
    <row r="97" spans="2:15" x14ac:dyDescent="0.25">
      <c r="B97" s="3"/>
      <c r="C97" s="3"/>
      <c r="D97" s="3"/>
      <c r="E97" s="2" t="e">
        <f t="shared" si="62"/>
        <v>#DIV/0!</v>
      </c>
      <c r="H97">
        <f t="shared" si="123"/>
        <v>0</v>
      </c>
      <c r="L97">
        <f t="shared" si="125"/>
        <v>0</v>
      </c>
      <c r="M97">
        <f t="shared" si="65"/>
        <v>0</v>
      </c>
      <c r="O97">
        <f>SUM(I97:N97)</f>
        <v>0</v>
      </c>
    </row>
    <row r="98" spans="2:15" x14ac:dyDescent="0.25">
      <c r="B98" s="3"/>
      <c r="C98" s="3"/>
      <c r="D98" s="3"/>
      <c r="E98" s="2" t="e">
        <f t="shared" si="62"/>
        <v>#DIV/0!</v>
      </c>
      <c r="H98">
        <f t="shared" si="123"/>
        <v>0</v>
      </c>
      <c r="L98">
        <f t="shared" si="125"/>
        <v>0</v>
      </c>
      <c r="M98">
        <f t="shared" si="65"/>
        <v>0</v>
      </c>
      <c r="O98">
        <f t="shared" ref="O98:O105" si="126">SUM(I98:N98)</f>
        <v>0</v>
      </c>
    </row>
    <row r="99" spans="2:15" x14ac:dyDescent="0.25">
      <c r="B99" s="3"/>
      <c r="C99" s="3"/>
      <c r="D99" s="3"/>
      <c r="E99" s="2" t="e">
        <f t="shared" si="62"/>
        <v>#DIV/0!</v>
      </c>
      <c r="L99">
        <f t="shared" si="125"/>
        <v>0</v>
      </c>
      <c r="M99">
        <f t="shared" si="65"/>
        <v>0</v>
      </c>
      <c r="O99">
        <f t="shared" si="126"/>
        <v>0</v>
      </c>
    </row>
    <row r="100" spans="2:15" x14ac:dyDescent="0.25">
      <c r="B100" s="3"/>
      <c r="C100" s="3"/>
      <c r="D100" s="3"/>
      <c r="E100" s="2" t="e">
        <f t="shared" si="62"/>
        <v>#DIV/0!</v>
      </c>
      <c r="H100">
        <f t="shared" ref="H100:H105" si="127">F100-G100</f>
        <v>0</v>
      </c>
      <c r="L100">
        <f t="shared" si="125"/>
        <v>0</v>
      </c>
      <c r="M100">
        <f t="shared" si="65"/>
        <v>0</v>
      </c>
      <c r="O100">
        <f t="shared" si="126"/>
        <v>0</v>
      </c>
    </row>
    <row r="101" spans="2:15" x14ac:dyDescent="0.25">
      <c r="B101" s="3"/>
      <c r="C101" s="3"/>
      <c r="D101" s="3"/>
      <c r="E101" s="2" t="e">
        <f t="shared" si="62"/>
        <v>#DIV/0!</v>
      </c>
      <c r="H101">
        <f t="shared" si="127"/>
        <v>0</v>
      </c>
      <c r="L101">
        <f t="shared" si="125"/>
        <v>0</v>
      </c>
      <c r="M101">
        <f t="shared" si="65"/>
        <v>0</v>
      </c>
      <c r="O101">
        <f t="shared" si="126"/>
        <v>0</v>
      </c>
    </row>
    <row r="102" spans="2:15" x14ac:dyDescent="0.25">
      <c r="B102" s="3"/>
      <c r="C102" s="3"/>
      <c r="D102" s="3"/>
      <c r="E102" s="2" t="e">
        <f t="shared" si="62"/>
        <v>#DIV/0!</v>
      </c>
      <c r="H102">
        <f t="shared" si="127"/>
        <v>0</v>
      </c>
      <c r="L102">
        <f t="shared" si="125"/>
        <v>0</v>
      </c>
      <c r="M102">
        <f t="shared" si="65"/>
        <v>0</v>
      </c>
      <c r="O102">
        <f t="shared" si="126"/>
        <v>0</v>
      </c>
    </row>
    <row r="103" spans="2:15" x14ac:dyDescent="0.25">
      <c r="B103" s="3"/>
      <c r="C103" s="3"/>
      <c r="D103" s="3"/>
      <c r="E103" s="2" t="e">
        <f t="shared" si="62"/>
        <v>#DIV/0!</v>
      </c>
      <c r="H103">
        <f t="shared" si="127"/>
        <v>0</v>
      </c>
      <c r="L103">
        <f t="shared" si="125"/>
        <v>0</v>
      </c>
      <c r="M103">
        <f t="shared" si="65"/>
        <v>0</v>
      </c>
      <c r="O103">
        <f t="shared" si="126"/>
        <v>0</v>
      </c>
    </row>
    <row r="104" spans="2:15" ht="14.25" customHeight="1" x14ac:dyDescent="0.25">
      <c r="B104" s="3"/>
      <c r="C104" s="3"/>
      <c r="D104" s="3"/>
      <c r="E104" s="2" t="e">
        <f t="shared" ref="E104:E167" si="128">(B104)/(B104+C104+D104)</f>
        <v>#DIV/0!</v>
      </c>
      <c r="H104">
        <f t="shared" si="127"/>
        <v>0</v>
      </c>
      <c r="L104">
        <v>0</v>
      </c>
      <c r="M104">
        <f t="shared" ref="M104:M143" si="129">D104*5</f>
        <v>0</v>
      </c>
      <c r="O104">
        <f t="shared" si="126"/>
        <v>0</v>
      </c>
    </row>
    <row r="105" spans="2:15" x14ac:dyDescent="0.25">
      <c r="B105" s="3"/>
      <c r="C105" s="3"/>
      <c r="D105" s="3"/>
      <c r="E105" s="2" t="e">
        <f t="shared" si="128"/>
        <v>#DIV/0!</v>
      </c>
      <c r="H105">
        <f t="shared" si="127"/>
        <v>0</v>
      </c>
      <c r="L105">
        <f t="shared" ref="L105:L168" si="130">B105*10</f>
        <v>0</v>
      </c>
      <c r="M105">
        <f t="shared" si="129"/>
        <v>0</v>
      </c>
      <c r="O105">
        <f t="shared" si="126"/>
        <v>0</v>
      </c>
    </row>
    <row r="106" spans="2:15" x14ac:dyDescent="0.25">
      <c r="B106" s="3"/>
      <c r="C106" s="3"/>
      <c r="D106" s="3"/>
      <c r="E106" s="2" t="e">
        <f t="shared" si="128"/>
        <v>#DIV/0!</v>
      </c>
      <c r="H106">
        <f t="shared" si="123"/>
        <v>0</v>
      </c>
      <c r="L106">
        <f t="shared" si="130"/>
        <v>0</v>
      </c>
      <c r="M106">
        <f t="shared" si="129"/>
        <v>0</v>
      </c>
      <c r="O106">
        <f t="shared" si="124"/>
        <v>0</v>
      </c>
    </row>
    <row r="107" spans="2:15" x14ac:dyDescent="0.25">
      <c r="B107" s="3"/>
      <c r="C107" s="3"/>
      <c r="D107" s="3"/>
      <c r="E107" s="2" t="e">
        <f t="shared" si="128"/>
        <v>#DIV/0!</v>
      </c>
      <c r="H107">
        <f t="shared" si="123"/>
        <v>0</v>
      </c>
      <c r="L107">
        <f t="shared" si="130"/>
        <v>0</v>
      </c>
      <c r="M107">
        <f t="shared" si="129"/>
        <v>0</v>
      </c>
      <c r="O107">
        <f t="shared" si="124"/>
        <v>0</v>
      </c>
    </row>
    <row r="108" spans="2:15" x14ac:dyDescent="0.25">
      <c r="B108" s="3"/>
      <c r="C108" s="3"/>
      <c r="D108" s="3"/>
      <c r="E108" s="2" t="e">
        <f t="shared" si="128"/>
        <v>#DIV/0!</v>
      </c>
      <c r="H108">
        <f t="shared" si="123"/>
        <v>0</v>
      </c>
      <c r="L108">
        <f t="shared" si="130"/>
        <v>0</v>
      </c>
      <c r="M108">
        <f t="shared" si="129"/>
        <v>0</v>
      </c>
      <c r="O108">
        <f t="shared" si="124"/>
        <v>0</v>
      </c>
    </row>
    <row r="109" spans="2:15" ht="14.25" customHeight="1" x14ac:dyDescent="0.25">
      <c r="B109" s="3"/>
      <c r="C109" s="3"/>
      <c r="D109" s="3"/>
      <c r="E109" s="2" t="e">
        <f t="shared" si="128"/>
        <v>#DIV/0!</v>
      </c>
      <c r="H109">
        <f t="shared" si="123"/>
        <v>0</v>
      </c>
      <c r="L109">
        <v>0</v>
      </c>
      <c r="M109">
        <f t="shared" si="129"/>
        <v>0</v>
      </c>
      <c r="O109">
        <f t="shared" si="124"/>
        <v>0</v>
      </c>
    </row>
    <row r="110" spans="2:15" ht="14.25" customHeight="1" x14ac:dyDescent="0.25">
      <c r="B110" s="3"/>
      <c r="C110" s="3"/>
      <c r="D110" s="3"/>
      <c r="E110" s="2" t="e">
        <f t="shared" si="128"/>
        <v>#DIV/0!</v>
      </c>
      <c r="H110">
        <f t="shared" si="123"/>
        <v>0</v>
      </c>
      <c r="L110">
        <v>0</v>
      </c>
      <c r="M110">
        <f t="shared" si="129"/>
        <v>0</v>
      </c>
      <c r="O110">
        <f t="shared" si="124"/>
        <v>0</v>
      </c>
    </row>
    <row r="111" spans="2:15" x14ac:dyDescent="0.25">
      <c r="B111" s="3"/>
      <c r="C111" s="3"/>
      <c r="D111" s="3"/>
      <c r="E111" s="2" t="e">
        <f t="shared" si="128"/>
        <v>#DIV/0!</v>
      </c>
      <c r="H111">
        <f t="shared" si="123"/>
        <v>0</v>
      </c>
      <c r="L111">
        <f t="shared" ref="L111" si="131">B111*10</f>
        <v>0</v>
      </c>
      <c r="M111">
        <f t="shared" si="129"/>
        <v>0</v>
      </c>
      <c r="O111">
        <f t="shared" si="124"/>
        <v>0</v>
      </c>
    </row>
    <row r="112" spans="2:15" x14ac:dyDescent="0.25">
      <c r="B112" s="3"/>
      <c r="C112" s="3"/>
      <c r="D112" s="3"/>
      <c r="E112" s="2" t="e">
        <f t="shared" si="128"/>
        <v>#DIV/0!</v>
      </c>
      <c r="H112">
        <f t="shared" si="123"/>
        <v>0</v>
      </c>
      <c r="L112">
        <f t="shared" si="130"/>
        <v>0</v>
      </c>
      <c r="M112">
        <f t="shared" si="129"/>
        <v>0</v>
      </c>
      <c r="O112">
        <f t="shared" si="124"/>
        <v>0</v>
      </c>
    </row>
    <row r="113" spans="2:15" x14ac:dyDescent="0.25">
      <c r="B113" s="3"/>
      <c r="C113" s="3"/>
      <c r="D113" s="3"/>
      <c r="E113" s="2" t="e">
        <f t="shared" si="128"/>
        <v>#DIV/0!</v>
      </c>
      <c r="H113">
        <f t="shared" si="123"/>
        <v>0</v>
      </c>
      <c r="L113">
        <f t="shared" si="130"/>
        <v>0</v>
      </c>
      <c r="M113">
        <f t="shared" si="129"/>
        <v>0</v>
      </c>
      <c r="O113">
        <f t="shared" si="124"/>
        <v>0</v>
      </c>
    </row>
    <row r="114" spans="2:15" x14ac:dyDescent="0.25">
      <c r="B114" s="3"/>
      <c r="C114" s="3"/>
      <c r="D114" s="3"/>
      <c r="E114" s="2" t="e">
        <f t="shared" si="128"/>
        <v>#DIV/0!</v>
      </c>
      <c r="H114">
        <f t="shared" si="123"/>
        <v>0</v>
      </c>
      <c r="L114">
        <f t="shared" si="130"/>
        <v>0</v>
      </c>
      <c r="M114">
        <f t="shared" si="129"/>
        <v>0</v>
      </c>
      <c r="O114">
        <f t="shared" si="124"/>
        <v>0</v>
      </c>
    </row>
    <row r="115" spans="2:15" x14ac:dyDescent="0.25">
      <c r="B115" s="3"/>
      <c r="C115" s="3"/>
      <c r="D115" s="3"/>
      <c r="E115" s="2" t="e">
        <f t="shared" si="128"/>
        <v>#DIV/0!</v>
      </c>
      <c r="H115">
        <f t="shared" si="123"/>
        <v>0</v>
      </c>
      <c r="L115">
        <f t="shared" si="130"/>
        <v>0</v>
      </c>
      <c r="M115">
        <f t="shared" si="129"/>
        <v>0</v>
      </c>
      <c r="O115">
        <f t="shared" si="124"/>
        <v>0</v>
      </c>
    </row>
    <row r="116" spans="2:15" x14ac:dyDescent="0.25">
      <c r="B116" s="3"/>
      <c r="C116" s="3"/>
      <c r="D116" s="3"/>
      <c r="E116" s="2" t="e">
        <f t="shared" si="128"/>
        <v>#DIV/0!</v>
      </c>
      <c r="H116">
        <f t="shared" si="123"/>
        <v>0</v>
      </c>
      <c r="L116">
        <f t="shared" si="130"/>
        <v>0</v>
      </c>
      <c r="M116">
        <f t="shared" si="129"/>
        <v>0</v>
      </c>
      <c r="O116">
        <f t="shared" si="124"/>
        <v>0</v>
      </c>
    </row>
    <row r="117" spans="2:15" x14ac:dyDescent="0.25">
      <c r="B117" s="3"/>
      <c r="C117" s="3"/>
      <c r="D117" s="3"/>
      <c r="E117" s="2" t="e">
        <f t="shared" si="128"/>
        <v>#DIV/0!</v>
      </c>
      <c r="H117">
        <f t="shared" si="123"/>
        <v>0</v>
      </c>
      <c r="L117">
        <f t="shared" si="130"/>
        <v>0</v>
      </c>
      <c r="M117">
        <f t="shared" si="129"/>
        <v>0</v>
      </c>
      <c r="O117">
        <f t="shared" si="124"/>
        <v>0</v>
      </c>
    </row>
    <row r="118" spans="2:15" x14ac:dyDescent="0.25">
      <c r="B118" s="3"/>
      <c r="C118" s="3"/>
      <c r="D118" s="3"/>
      <c r="E118" s="2" t="e">
        <f t="shared" si="128"/>
        <v>#DIV/0!</v>
      </c>
      <c r="H118">
        <f t="shared" si="123"/>
        <v>0</v>
      </c>
      <c r="L118">
        <f t="shared" si="130"/>
        <v>0</v>
      </c>
      <c r="M118">
        <f t="shared" si="129"/>
        <v>0</v>
      </c>
      <c r="O118">
        <f t="shared" si="124"/>
        <v>0</v>
      </c>
    </row>
    <row r="119" spans="2:15" x14ac:dyDescent="0.25">
      <c r="B119" s="3"/>
      <c r="C119" s="3"/>
      <c r="D119" s="3"/>
      <c r="E119" s="2" t="e">
        <f t="shared" si="128"/>
        <v>#DIV/0!</v>
      </c>
      <c r="H119">
        <f t="shared" si="123"/>
        <v>0</v>
      </c>
      <c r="L119">
        <f t="shared" si="130"/>
        <v>0</v>
      </c>
      <c r="M119">
        <f t="shared" si="129"/>
        <v>0</v>
      </c>
      <c r="O119">
        <f t="shared" si="124"/>
        <v>0</v>
      </c>
    </row>
    <row r="120" spans="2:15" ht="14.25" customHeight="1" x14ac:dyDescent="0.25">
      <c r="B120" s="3"/>
      <c r="C120" s="3"/>
      <c r="D120" s="3"/>
      <c r="E120" s="2" t="e">
        <f t="shared" si="128"/>
        <v>#DIV/0!</v>
      </c>
      <c r="H120">
        <f t="shared" si="123"/>
        <v>0</v>
      </c>
      <c r="L120">
        <v>0</v>
      </c>
      <c r="M120">
        <f t="shared" si="129"/>
        <v>0</v>
      </c>
      <c r="O120">
        <f t="shared" si="124"/>
        <v>0</v>
      </c>
    </row>
    <row r="121" spans="2:15" ht="14.25" customHeight="1" x14ac:dyDescent="0.25">
      <c r="B121" s="3"/>
      <c r="C121" s="3"/>
      <c r="D121" s="3"/>
      <c r="E121" s="2" t="e">
        <f t="shared" si="128"/>
        <v>#DIV/0!</v>
      </c>
      <c r="H121">
        <f t="shared" si="123"/>
        <v>0</v>
      </c>
      <c r="L121">
        <v>0</v>
      </c>
      <c r="M121">
        <f t="shared" si="129"/>
        <v>0</v>
      </c>
      <c r="O121">
        <f t="shared" si="124"/>
        <v>0</v>
      </c>
    </row>
    <row r="122" spans="2:15" x14ac:dyDescent="0.25">
      <c r="B122" s="3"/>
      <c r="C122" s="3"/>
      <c r="D122" s="3"/>
      <c r="E122" s="2" t="e">
        <f t="shared" si="128"/>
        <v>#DIV/0!</v>
      </c>
      <c r="H122">
        <f t="shared" si="123"/>
        <v>0</v>
      </c>
      <c r="L122">
        <f t="shared" si="130"/>
        <v>0</v>
      </c>
      <c r="M122">
        <f t="shared" si="129"/>
        <v>0</v>
      </c>
      <c r="O122">
        <f t="shared" si="124"/>
        <v>0</v>
      </c>
    </row>
    <row r="123" spans="2:15" ht="14.25" customHeight="1" x14ac:dyDescent="0.25">
      <c r="B123" s="3"/>
      <c r="C123" s="3"/>
      <c r="D123" s="3"/>
      <c r="E123" s="2" t="e">
        <f t="shared" si="128"/>
        <v>#DIV/0!</v>
      </c>
      <c r="H123">
        <f t="shared" si="123"/>
        <v>0</v>
      </c>
      <c r="L123">
        <v>0</v>
      </c>
      <c r="M123">
        <f t="shared" si="129"/>
        <v>0</v>
      </c>
      <c r="O123">
        <f t="shared" si="124"/>
        <v>0</v>
      </c>
    </row>
    <row r="124" spans="2:15" x14ac:dyDescent="0.25">
      <c r="B124" s="3"/>
      <c r="C124" s="3"/>
      <c r="D124" s="3"/>
      <c r="E124" s="2" t="e">
        <f t="shared" si="128"/>
        <v>#DIV/0!</v>
      </c>
      <c r="H124">
        <f t="shared" si="123"/>
        <v>0</v>
      </c>
      <c r="L124">
        <f t="shared" ref="L124:L126" si="132">B124*10</f>
        <v>0</v>
      </c>
      <c r="M124">
        <f t="shared" si="129"/>
        <v>0</v>
      </c>
      <c r="O124">
        <f t="shared" si="124"/>
        <v>0</v>
      </c>
    </row>
    <row r="125" spans="2:15" x14ac:dyDescent="0.25">
      <c r="B125" s="3"/>
      <c r="C125" s="3"/>
      <c r="D125" s="3"/>
      <c r="E125" s="2" t="e">
        <f t="shared" si="128"/>
        <v>#DIV/0!</v>
      </c>
      <c r="H125">
        <f t="shared" si="123"/>
        <v>0</v>
      </c>
      <c r="L125">
        <f t="shared" si="132"/>
        <v>0</v>
      </c>
      <c r="M125">
        <f t="shared" si="129"/>
        <v>0</v>
      </c>
      <c r="O125">
        <f t="shared" si="124"/>
        <v>0</v>
      </c>
    </row>
    <row r="126" spans="2:15" ht="16.5" customHeight="1" x14ac:dyDescent="0.25">
      <c r="B126" s="3"/>
      <c r="C126" s="3"/>
      <c r="D126" s="3"/>
      <c r="E126" s="2" t="e">
        <f t="shared" si="128"/>
        <v>#DIV/0!</v>
      </c>
      <c r="H126">
        <f t="shared" si="123"/>
        <v>0</v>
      </c>
      <c r="L126">
        <f t="shared" si="132"/>
        <v>0</v>
      </c>
      <c r="M126">
        <f t="shared" si="129"/>
        <v>0</v>
      </c>
      <c r="O126">
        <f t="shared" si="124"/>
        <v>0</v>
      </c>
    </row>
    <row r="127" spans="2:15" ht="14.25" customHeight="1" x14ac:dyDescent="0.25">
      <c r="B127" s="3"/>
      <c r="C127" s="3"/>
      <c r="D127" s="3"/>
      <c r="E127" s="2" t="e">
        <f t="shared" si="128"/>
        <v>#DIV/0!</v>
      </c>
      <c r="H127">
        <f t="shared" si="123"/>
        <v>0</v>
      </c>
      <c r="L127">
        <v>0</v>
      </c>
      <c r="M127">
        <f t="shared" si="129"/>
        <v>0</v>
      </c>
      <c r="O127">
        <f t="shared" si="124"/>
        <v>0</v>
      </c>
    </row>
    <row r="128" spans="2:15" x14ac:dyDescent="0.25">
      <c r="B128" s="3"/>
      <c r="C128" s="3"/>
      <c r="D128" s="3"/>
      <c r="E128" s="2" t="e">
        <f t="shared" si="128"/>
        <v>#DIV/0!</v>
      </c>
      <c r="H128">
        <f t="shared" si="123"/>
        <v>0</v>
      </c>
      <c r="L128">
        <f t="shared" ref="L128" si="133">B128*10</f>
        <v>0</v>
      </c>
      <c r="M128">
        <f t="shared" si="129"/>
        <v>0</v>
      </c>
      <c r="O128">
        <f t="shared" si="124"/>
        <v>0</v>
      </c>
    </row>
    <row r="129" spans="2:15" x14ac:dyDescent="0.25">
      <c r="B129" s="3"/>
      <c r="C129" s="3"/>
      <c r="D129" s="3"/>
      <c r="E129" s="2" t="e">
        <f t="shared" si="128"/>
        <v>#DIV/0!</v>
      </c>
      <c r="H129">
        <f t="shared" si="123"/>
        <v>0</v>
      </c>
      <c r="L129">
        <f t="shared" si="130"/>
        <v>0</v>
      </c>
      <c r="M129">
        <f t="shared" si="129"/>
        <v>0</v>
      </c>
      <c r="O129">
        <f t="shared" si="124"/>
        <v>0</v>
      </c>
    </row>
    <row r="130" spans="2:15" x14ac:dyDescent="0.25">
      <c r="B130" s="3"/>
      <c r="C130" s="3"/>
      <c r="D130" s="3"/>
      <c r="E130" s="2" t="e">
        <f t="shared" si="128"/>
        <v>#DIV/0!</v>
      </c>
      <c r="H130">
        <f t="shared" si="123"/>
        <v>0</v>
      </c>
      <c r="L130">
        <f t="shared" si="130"/>
        <v>0</v>
      </c>
      <c r="M130">
        <f t="shared" si="129"/>
        <v>0</v>
      </c>
      <c r="O130">
        <f t="shared" si="124"/>
        <v>0</v>
      </c>
    </row>
    <row r="131" spans="2:15" ht="14.25" customHeight="1" x14ac:dyDescent="0.25">
      <c r="B131" s="3"/>
      <c r="C131" s="3"/>
      <c r="D131" s="3"/>
      <c r="E131" s="2" t="e">
        <f t="shared" si="128"/>
        <v>#DIV/0!</v>
      </c>
      <c r="H131">
        <f t="shared" si="123"/>
        <v>0</v>
      </c>
      <c r="L131">
        <v>0</v>
      </c>
      <c r="M131">
        <f t="shared" si="129"/>
        <v>0</v>
      </c>
      <c r="O131">
        <f t="shared" si="124"/>
        <v>0</v>
      </c>
    </row>
    <row r="132" spans="2:15" x14ac:dyDescent="0.25">
      <c r="B132" s="3"/>
      <c r="C132" s="3"/>
      <c r="D132" s="3"/>
      <c r="E132" s="2" t="e">
        <f t="shared" si="128"/>
        <v>#DIV/0!</v>
      </c>
      <c r="H132">
        <f t="shared" si="123"/>
        <v>0</v>
      </c>
      <c r="L132">
        <f t="shared" si="130"/>
        <v>0</v>
      </c>
      <c r="M132">
        <f t="shared" si="129"/>
        <v>0</v>
      </c>
      <c r="O132">
        <f t="shared" si="124"/>
        <v>0</v>
      </c>
    </row>
    <row r="133" spans="2:15" x14ac:dyDescent="0.25">
      <c r="B133" s="3"/>
      <c r="C133" s="3"/>
      <c r="D133" s="3"/>
      <c r="E133" s="2" t="e">
        <f t="shared" si="128"/>
        <v>#DIV/0!</v>
      </c>
      <c r="H133">
        <f t="shared" si="123"/>
        <v>0</v>
      </c>
      <c r="L133">
        <f t="shared" si="130"/>
        <v>0</v>
      </c>
      <c r="M133">
        <f t="shared" si="129"/>
        <v>0</v>
      </c>
      <c r="O133">
        <f t="shared" si="124"/>
        <v>0</v>
      </c>
    </row>
    <row r="134" spans="2:15" x14ac:dyDescent="0.25">
      <c r="B134" s="3"/>
      <c r="C134" s="3"/>
      <c r="D134" s="3"/>
      <c r="E134" s="2" t="e">
        <f t="shared" si="128"/>
        <v>#DIV/0!</v>
      </c>
      <c r="H134">
        <f t="shared" si="123"/>
        <v>0</v>
      </c>
      <c r="L134">
        <f t="shared" si="130"/>
        <v>0</v>
      </c>
      <c r="M134">
        <f t="shared" si="129"/>
        <v>0</v>
      </c>
      <c r="O134">
        <f t="shared" si="124"/>
        <v>0</v>
      </c>
    </row>
    <row r="135" spans="2:15" x14ac:dyDescent="0.25">
      <c r="B135" s="3"/>
      <c r="C135" s="3"/>
      <c r="D135" s="3"/>
      <c r="E135" s="2" t="e">
        <f t="shared" si="128"/>
        <v>#DIV/0!</v>
      </c>
      <c r="H135">
        <f t="shared" si="123"/>
        <v>0</v>
      </c>
      <c r="L135">
        <f t="shared" si="130"/>
        <v>0</v>
      </c>
      <c r="M135">
        <f t="shared" si="129"/>
        <v>0</v>
      </c>
      <c r="O135">
        <f t="shared" si="124"/>
        <v>0</v>
      </c>
    </row>
    <row r="136" spans="2:15" x14ac:dyDescent="0.25">
      <c r="B136" s="3"/>
      <c r="C136" s="3"/>
      <c r="D136" s="3"/>
      <c r="E136" s="2" t="e">
        <f t="shared" si="128"/>
        <v>#DIV/0!</v>
      </c>
      <c r="H136">
        <f t="shared" si="123"/>
        <v>0</v>
      </c>
      <c r="L136">
        <f t="shared" si="130"/>
        <v>0</v>
      </c>
      <c r="M136">
        <f t="shared" si="129"/>
        <v>0</v>
      </c>
      <c r="O136">
        <f t="shared" si="124"/>
        <v>0</v>
      </c>
    </row>
    <row r="137" spans="2:15" x14ac:dyDescent="0.25">
      <c r="E137" s="2" t="e">
        <f t="shared" si="128"/>
        <v>#DIV/0!</v>
      </c>
      <c r="H137">
        <f t="shared" si="123"/>
        <v>0</v>
      </c>
      <c r="L137">
        <f t="shared" si="130"/>
        <v>0</v>
      </c>
      <c r="M137">
        <f t="shared" si="129"/>
        <v>0</v>
      </c>
      <c r="O137">
        <f t="shared" si="124"/>
        <v>0</v>
      </c>
    </row>
    <row r="138" spans="2:15" x14ac:dyDescent="0.25">
      <c r="E138" s="2" t="e">
        <f t="shared" si="128"/>
        <v>#DIV/0!</v>
      </c>
      <c r="H138">
        <f t="shared" si="123"/>
        <v>0</v>
      </c>
      <c r="L138">
        <f t="shared" si="130"/>
        <v>0</v>
      </c>
      <c r="M138">
        <f t="shared" si="129"/>
        <v>0</v>
      </c>
      <c r="O138">
        <f t="shared" si="124"/>
        <v>0</v>
      </c>
    </row>
    <row r="139" spans="2:15" x14ac:dyDescent="0.25">
      <c r="E139" s="2" t="e">
        <f t="shared" si="128"/>
        <v>#DIV/0!</v>
      </c>
      <c r="H139">
        <f t="shared" si="123"/>
        <v>0</v>
      </c>
      <c r="L139">
        <f t="shared" si="130"/>
        <v>0</v>
      </c>
      <c r="M139">
        <f t="shared" si="129"/>
        <v>0</v>
      </c>
      <c r="O139">
        <f t="shared" si="124"/>
        <v>0</v>
      </c>
    </row>
    <row r="140" spans="2:15" x14ac:dyDescent="0.25">
      <c r="E140" s="2" t="e">
        <f t="shared" si="128"/>
        <v>#DIV/0!</v>
      </c>
      <c r="H140">
        <f t="shared" si="123"/>
        <v>0</v>
      </c>
      <c r="L140">
        <f t="shared" si="130"/>
        <v>0</v>
      </c>
      <c r="M140">
        <f t="shared" si="129"/>
        <v>0</v>
      </c>
      <c r="O140">
        <f t="shared" si="124"/>
        <v>0</v>
      </c>
    </row>
    <row r="141" spans="2:15" x14ac:dyDescent="0.25">
      <c r="E141" s="2" t="e">
        <f t="shared" si="128"/>
        <v>#DIV/0!</v>
      </c>
      <c r="H141">
        <f t="shared" si="123"/>
        <v>0</v>
      </c>
      <c r="L141">
        <f t="shared" si="130"/>
        <v>0</v>
      </c>
      <c r="M141">
        <f t="shared" si="129"/>
        <v>0</v>
      </c>
      <c r="O141">
        <f t="shared" si="124"/>
        <v>0</v>
      </c>
    </row>
    <row r="142" spans="2:15" x14ac:dyDescent="0.25">
      <c r="E142" s="2" t="e">
        <f t="shared" si="128"/>
        <v>#DIV/0!</v>
      </c>
      <c r="H142">
        <f t="shared" si="123"/>
        <v>0</v>
      </c>
      <c r="L142">
        <f t="shared" si="130"/>
        <v>0</v>
      </c>
      <c r="M142">
        <f t="shared" si="129"/>
        <v>0</v>
      </c>
      <c r="O142">
        <f t="shared" si="124"/>
        <v>0</v>
      </c>
    </row>
    <row r="143" spans="2:15" x14ac:dyDescent="0.25">
      <c r="E143" s="2" t="e">
        <f t="shared" si="128"/>
        <v>#DIV/0!</v>
      </c>
      <c r="H143">
        <f t="shared" si="123"/>
        <v>0</v>
      </c>
      <c r="L143">
        <f t="shared" si="130"/>
        <v>0</v>
      </c>
      <c r="M143">
        <f t="shared" si="129"/>
        <v>0</v>
      </c>
      <c r="O143">
        <f t="shared" si="124"/>
        <v>0</v>
      </c>
    </row>
    <row r="144" spans="2:15" x14ac:dyDescent="0.25">
      <c r="E144" s="2" t="e">
        <f t="shared" si="128"/>
        <v>#DIV/0!</v>
      </c>
      <c r="H144">
        <f t="shared" si="123"/>
        <v>0</v>
      </c>
      <c r="L144">
        <f t="shared" si="130"/>
        <v>0</v>
      </c>
      <c r="M144">
        <v>0</v>
      </c>
      <c r="O144">
        <f t="shared" si="124"/>
        <v>0</v>
      </c>
    </row>
    <row r="145" spans="5:15" x14ac:dyDescent="0.25">
      <c r="E145" s="2" t="e">
        <f t="shared" si="128"/>
        <v>#DIV/0!</v>
      </c>
      <c r="H145">
        <f t="shared" si="123"/>
        <v>0</v>
      </c>
      <c r="L145">
        <f t="shared" si="130"/>
        <v>0</v>
      </c>
      <c r="M145">
        <f t="shared" ref="M145:M203" si="134">D145*5</f>
        <v>0</v>
      </c>
      <c r="O145">
        <f t="shared" si="124"/>
        <v>0</v>
      </c>
    </row>
    <row r="146" spans="5:15" x14ac:dyDescent="0.25">
      <c r="E146" s="2" t="e">
        <f t="shared" si="128"/>
        <v>#DIV/0!</v>
      </c>
      <c r="H146">
        <f t="shared" si="123"/>
        <v>0</v>
      </c>
      <c r="L146">
        <f t="shared" si="130"/>
        <v>0</v>
      </c>
      <c r="M146">
        <f t="shared" si="134"/>
        <v>0</v>
      </c>
      <c r="O146">
        <f t="shared" si="124"/>
        <v>0</v>
      </c>
    </row>
    <row r="147" spans="5:15" x14ac:dyDescent="0.25">
      <c r="E147" s="2" t="e">
        <f t="shared" si="128"/>
        <v>#DIV/0!</v>
      </c>
      <c r="H147">
        <f t="shared" si="123"/>
        <v>0</v>
      </c>
      <c r="L147">
        <f t="shared" si="130"/>
        <v>0</v>
      </c>
      <c r="M147">
        <f t="shared" si="134"/>
        <v>0</v>
      </c>
      <c r="O147">
        <f t="shared" si="124"/>
        <v>0</v>
      </c>
    </row>
    <row r="148" spans="5:15" x14ac:dyDescent="0.25">
      <c r="E148" s="2" t="e">
        <f t="shared" si="128"/>
        <v>#DIV/0!</v>
      </c>
      <c r="H148">
        <f t="shared" si="123"/>
        <v>0</v>
      </c>
      <c r="L148">
        <f t="shared" si="130"/>
        <v>0</v>
      </c>
      <c r="M148">
        <f t="shared" si="134"/>
        <v>0</v>
      </c>
      <c r="O148">
        <f t="shared" si="124"/>
        <v>0</v>
      </c>
    </row>
    <row r="149" spans="5:15" x14ac:dyDescent="0.25">
      <c r="E149" s="2" t="e">
        <f t="shared" si="128"/>
        <v>#DIV/0!</v>
      </c>
      <c r="H149">
        <f t="shared" si="123"/>
        <v>0</v>
      </c>
      <c r="L149">
        <f t="shared" si="130"/>
        <v>0</v>
      </c>
      <c r="M149">
        <f t="shared" si="134"/>
        <v>0</v>
      </c>
      <c r="O149">
        <f t="shared" si="124"/>
        <v>0</v>
      </c>
    </row>
    <row r="150" spans="5:15" x14ac:dyDescent="0.25">
      <c r="E150" s="2" t="e">
        <f t="shared" si="128"/>
        <v>#DIV/0!</v>
      </c>
      <c r="H150">
        <f t="shared" si="123"/>
        <v>0</v>
      </c>
      <c r="L150">
        <f t="shared" si="130"/>
        <v>0</v>
      </c>
      <c r="M150">
        <f t="shared" si="134"/>
        <v>0</v>
      </c>
      <c r="O150">
        <f t="shared" si="124"/>
        <v>0</v>
      </c>
    </row>
    <row r="151" spans="5:15" x14ac:dyDescent="0.25">
      <c r="E151" s="2" t="e">
        <f t="shared" si="128"/>
        <v>#DIV/0!</v>
      </c>
      <c r="H151">
        <f t="shared" si="123"/>
        <v>0</v>
      </c>
      <c r="L151">
        <f t="shared" si="130"/>
        <v>0</v>
      </c>
      <c r="M151">
        <f t="shared" si="134"/>
        <v>0</v>
      </c>
      <c r="O151">
        <f t="shared" si="124"/>
        <v>0</v>
      </c>
    </row>
    <row r="152" spans="5:15" x14ac:dyDescent="0.25">
      <c r="E152" s="2" t="e">
        <f t="shared" si="128"/>
        <v>#DIV/0!</v>
      </c>
      <c r="H152">
        <f t="shared" si="123"/>
        <v>0</v>
      </c>
      <c r="L152">
        <f t="shared" si="130"/>
        <v>0</v>
      </c>
      <c r="M152">
        <f t="shared" si="134"/>
        <v>0</v>
      </c>
      <c r="O152">
        <f t="shared" si="124"/>
        <v>0</v>
      </c>
    </row>
    <row r="153" spans="5:15" x14ac:dyDescent="0.25">
      <c r="E153" s="2" t="e">
        <f t="shared" si="128"/>
        <v>#DIV/0!</v>
      </c>
      <c r="H153">
        <f t="shared" si="123"/>
        <v>0</v>
      </c>
      <c r="L153">
        <f t="shared" si="130"/>
        <v>0</v>
      </c>
      <c r="M153">
        <f t="shared" si="134"/>
        <v>0</v>
      </c>
      <c r="O153">
        <f t="shared" si="124"/>
        <v>0</v>
      </c>
    </row>
    <row r="154" spans="5:15" x14ac:dyDescent="0.25">
      <c r="E154" s="2" t="e">
        <f t="shared" si="128"/>
        <v>#DIV/0!</v>
      </c>
      <c r="H154">
        <f t="shared" si="123"/>
        <v>0</v>
      </c>
      <c r="L154">
        <f t="shared" si="130"/>
        <v>0</v>
      </c>
      <c r="M154">
        <f t="shared" si="134"/>
        <v>0</v>
      </c>
      <c r="O154">
        <f t="shared" si="124"/>
        <v>0</v>
      </c>
    </row>
    <row r="155" spans="5:15" x14ac:dyDescent="0.25">
      <c r="E155" s="2" t="e">
        <f t="shared" si="128"/>
        <v>#DIV/0!</v>
      </c>
      <c r="H155">
        <f t="shared" si="123"/>
        <v>0</v>
      </c>
      <c r="L155">
        <f t="shared" si="130"/>
        <v>0</v>
      </c>
      <c r="M155">
        <f t="shared" si="134"/>
        <v>0</v>
      </c>
      <c r="O155">
        <f t="shared" si="124"/>
        <v>0</v>
      </c>
    </row>
    <row r="156" spans="5:15" x14ac:dyDescent="0.25">
      <c r="E156" s="2" t="e">
        <f t="shared" si="128"/>
        <v>#DIV/0!</v>
      </c>
      <c r="H156">
        <f t="shared" ref="H156:H203" si="135">F156-G156</f>
        <v>0</v>
      </c>
      <c r="L156">
        <f t="shared" si="130"/>
        <v>0</v>
      </c>
      <c r="M156">
        <f t="shared" si="134"/>
        <v>0</v>
      </c>
      <c r="O156">
        <f t="shared" ref="O156:O203" si="136">SUM(I156:N156)</f>
        <v>0</v>
      </c>
    </row>
    <row r="157" spans="5:15" x14ac:dyDescent="0.25">
      <c r="E157" s="2" t="e">
        <f t="shared" si="128"/>
        <v>#DIV/0!</v>
      </c>
      <c r="H157">
        <f t="shared" si="135"/>
        <v>0</v>
      </c>
      <c r="L157">
        <f t="shared" si="130"/>
        <v>0</v>
      </c>
      <c r="M157">
        <f t="shared" si="134"/>
        <v>0</v>
      </c>
      <c r="O157">
        <f t="shared" si="136"/>
        <v>0</v>
      </c>
    </row>
    <row r="158" spans="5:15" x14ac:dyDescent="0.25">
      <c r="E158" s="2" t="e">
        <f t="shared" si="128"/>
        <v>#DIV/0!</v>
      </c>
      <c r="H158">
        <f t="shared" si="135"/>
        <v>0</v>
      </c>
      <c r="L158">
        <f t="shared" si="130"/>
        <v>0</v>
      </c>
      <c r="M158">
        <f t="shared" si="134"/>
        <v>0</v>
      </c>
      <c r="O158">
        <f t="shared" si="136"/>
        <v>0</v>
      </c>
    </row>
    <row r="159" spans="5:15" x14ac:dyDescent="0.25">
      <c r="E159" s="2" t="e">
        <f t="shared" si="128"/>
        <v>#DIV/0!</v>
      </c>
      <c r="H159">
        <f t="shared" si="135"/>
        <v>0</v>
      </c>
      <c r="L159">
        <f t="shared" si="130"/>
        <v>0</v>
      </c>
      <c r="M159">
        <f t="shared" si="134"/>
        <v>0</v>
      </c>
      <c r="O159">
        <f t="shared" si="136"/>
        <v>0</v>
      </c>
    </row>
    <row r="160" spans="5:15" x14ac:dyDescent="0.25">
      <c r="E160" s="2" t="e">
        <f t="shared" si="128"/>
        <v>#DIV/0!</v>
      </c>
      <c r="H160">
        <f t="shared" si="135"/>
        <v>0</v>
      </c>
      <c r="L160">
        <f t="shared" si="130"/>
        <v>0</v>
      </c>
      <c r="M160">
        <f t="shared" si="134"/>
        <v>0</v>
      </c>
      <c r="O160">
        <f t="shared" si="136"/>
        <v>0</v>
      </c>
    </row>
    <row r="161" spans="1:16" x14ac:dyDescent="0.25">
      <c r="E161" s="2" t="e">
        <f t="shared" si="128"/>
        <v>#DIV/0!</v>
      </c>
      <c r="H161">
        <f t="shared" si="135"/>
        <v>0</v>
      </c>
      <c r="L161">
        <f t="shared" si="130"/>
        <v>0</v>
      </c>
      <c r="M161">
        <f t="shared" si="134"/>
        <v>0</v>
      </c>
      <c r="O161">
        <f t="shared" si="136"/>
        <v>0</v>
      </c>
    </row>
    <row r="162" spans="1:16" x14ac:dyDescent="0.25">
      <c r="E162" s="2" t="e">
        <f t="shared" si="128"/>
        <v>#DIV/0!</v>
      </c>
      <c r="H162">
        <f t="shared" si="135"/>
        <v>0</v>
      </c>
      <c r="L162">
        <f t="shared" si="130"/>
        <v>0</v>
      </c>
      <c r="M162">
        <f t="shared" si="134"/>
        <v>0</v>
      </c>
      <c r="O162">
        <f t="shared" si="136"/>
        <v>0</v>
      </c>
    </row>
    <row r="163" spans="1:16" x14ac:dyDescent="0.25">
      <c r="E163" s="2" t="e">
        <f t="shared" si="128"/>
        <v>#DIV/0!</v>
      </c>
      <c r="H163">
        <f t="shared" si="135"/>
        <v>0</v>
      </c>
      <c r="L163">
        <f t="shared" si="130"/>
        <v>0</v>
      </c>
      <c r="M163">
        <f t="shared" si="134"/>
        <v>0</v>
      </c>
      <c r="O163">
        <f t="shared" si="136"/>
        <v>0</v>
      </c>
    </row>
    <row r="164" spans="1:16" x14ac:dyDescent="0.25">
      <c r="E164" s="2" t="e">
        <f t="shared" si="128"/>
        <v>#DIV/0!</v>
      </c>
      <c r="H164">
        <f t="shared" si="135"/>
        <v>0</v>
      </c>
      <c r="L164">
        <f t="shared" si="130"/>
        <v>0</v>
      </c>
      <c r="M164">
        <f t="shared" si="134"/>
        <v>0</v>
      </c>
      <c r="O164">
        <f t="shared" si="136"/>
        <v>0</v>
      </c>
    </row>
    <row r="165" spans="1:16" x14ac:dyDescent="0.25">
      <c r="A165" s="6"/>
      <c r="B165" s="4"/>
      <c r="C165" s="4"/>
      <c r="D165" s="4"/>
      <c r="E165" s="5" t="e">
        <f t="shared" si="128"/>
        <v>#DIV/0!</v>
      </c>
      <c r="F165" s="4"/>
      <c r="G165" s="4"/>
      <c r="H165" s="4">
        <f t="shared" si="135"/>
        <v>0</v>
      </c>
      <c r="I165" s="4"/>
      <c r="J165" s="4"/>
      <c r="K165" s="4"/>
      <c r="L165" s="4">
        <f t="shared" si="130"/>
        <v>0</v>
      </c>
      <c r="M165" s="4">
        <f t="shared" si="134"/>
        <v>0</v>
      </c>
      <c r="N165" s="4"/>
      <c r="O165" s="4">
        <f t="shared" si="136"/>
        <v>0</v>
      </c>
      <c r="P165" s="4"/>
    </row>
    <row r="166" spans="1:16" x14ac:dyDescent="0.25">
      <c r="E166" s="2" t="e">
        <f t="shared" si="128"/>
        <v>#DIV/0!</v>
      </c>
      <c r="H166">
        <f t="shared" si="135"/>
        <v>0</v>
      </c>
      <c r="L166">
        <f t="shared" si="130"/>
        <v>0</v>
      </c>
      <c r="M166">
        <f t="shared" si="134"/>
        <v>0</v>
      </c>
      <c r="O166">
        <f t="shared" si="136"/>
        <v>0</v>
      </c>
      <c r="P166" s="4"/>
    </row>
    <row r="167" spans="1:16" x14ac:dyDescent="0.25">
      <c r="E167" s="2" t="e">
        <f t="shared" si="128"/>
        <v>#DIV/0!</v>
      </c>
      <c r="H167">
        <f t="shared" si="135"/>
        <v>0</v>
      </c>
      <c r="L167">
        <f t="shared" si="130"/>
        <v>0</v>
      </c>
      <c r="M167">
        <f t="shared" si="134"/>
        <v>0</v>
      </c>
      <c r="O167">
        <f t="shared" si="136"/>
        <v>0</v>
      </c>
    </row>
    <row r="168" spans="1:16" x14ac:dyDescent="0.25">
      <c r="E168" s="2" t="e">
        <f t="shared" ref="E168:E203" si="137">(B168)/(B168+C168+D168)</f>
        <v>#DIV/0!</v>
      </c>
      <c r="H168">
        <f t="shared" si="135"/>
        <v>0</v>
      </c>
      <c r="L168">
        <f t="shared" si="130"/>
        <v>0</v>
      </c>
      <c r="M168">
        <f t="shared" si="134"/>
        <v>0</v>
      </c>
      <c r="O168">
        <f t="shared" si="136"/>
        <v>0</v>
      </c>
    </row>
    <row r="169" spans="1:16" x14ac:dyDescent="0.25">
      <c r="A169" s="6"/>
      <c r="B169" s="4"/>
      <c r="C169" s="4"/>
      <c r="D169" s="4"/>
      <c r="E169" s="5" t="e">
        <f t="shared" si="137"/>
        <v>#DIV/0!</v>
      </c>
      <c r="F169" s="4"/>
      <c r="G169" s="4"/>
      <c r="H169" s="4">
        <f t="shared" si="135"/>
        <v>0</v>
      </c>
      <c r="I169" s="4"/>
      <c r="J169" s="4"/>
      <c r="K169" s="4"/>
      <c r="L169" s="4">
        <f t="shared" ref="L169:L180" si="138">B169*10</f>
        <v>0</v>
      </c>
      <c r="M169" s="4">
        <f t="shared" si="134"/>
        <v>0</v>
      </c>
      <c r="N169" s="4"/>
      <c r="O169" s="4">
        <f t="shared" si="136"/>
        <v>0</v>
      </c>
      <c r="P169" s="4"/>
    </row>
    <row r="170" spans="1:16" x14ac:dyDescent="0.25">
      <c r="A170" s="6"/>
      <c r="B170" s="4"/>
      <c r="C170" s="4"/>
      <c r="D170" s="4"/>
      <c r="E170" s="5" t="e">
        <f t="shared" si="137"/>
        <v>#DIV/0!</v>
      </c>
      <c r="F170" s="4"/>
      <c r="G170" s="4"/>
      <c r="H170" s="4">
        <f t="shared" si="135"/>
        <v>0</v>
      </c>
      <c r="I170" s="4"/>
      <c r="J170" s="4"/>
      <c r="K170" s="4"/>
      <c r="L170" s="4">
        <f t="shared" si="138"/>
        <v>0</v>
      </c>
      <c r="M170" s="4">
        <f t="shared" si="134"/>
        <v>0</v>
      </c>
      <c r="N170" s="4"/>
      <c r="O170" s="4">
        <f t="shared" si="136"/>
        <v>0</v>
      </c>
      <c r="P170" s="4"/>
    </row>
    <row r="171" spans="1:16" x14ac:dyDescent="0.25">
      <c r="A171" s="6"/>
      <c r="B171" s="4"/>
      <c r="C171" s="4"/>
      <c r="D171" s="4"/>
      <c r="E171" s="5" t="e">
        <f t="shared" si="137"/>
        <v>#DIV/0!</v>
      </c>
      <c r="F171" s="4"/>
      <c r="G171" s="4"/>
      <c r="H171" s="4">
        <f t="shared" si="135"/>
        <v>0</v>
      </c>
      <c r="I171" s="4"/>
      <c r="J171" s="4"/>
      <c r="K171" s="4"/>
      <c r="L171" s="4">
        <f t="shared" si="138"/>
        <v>0</v>
      </c>
      <c r="M171" s="4">
        <f t="shared" si="134"/>
        <v>0</v>
      </c>
      <c r="N171" s="4"/>
      <c r="O171" s="4">
        <f t="shared" si="136"/>
        <v>0</v>
      </c>
      <c r="P171" s="4"/>
    </row>
    <row r="172" spans="1:16" x14ac:dyDescent="0.25">
      <c r="A172" s="6"/>
      <c r="B172" s="4"/>
      <c r="C172" s="4"/>
      <c r="D172" s="4"/>
      <c r="E172" s="5" t="e">
        <f t="shared" si="137"/>
        <v>#DIV/0!</v>
      </c>
      <c r="F172" s="4"/>
      <c r="G172" s="4"/>
      <c r="H172" s="4">
        <f t="shared" si="135"/>
        <v>0</v>
      </c>
      <c r="I172" s="4"/>
      <c r="J172" s="4"/>
      <c r="K172" s="4"/>
      <c r="L172" s="4">
        <f t="shared" si="138"/>
        <v>0</v>
      </c>
      <c r="M172" s="4">
        <f t="shared" si="134"/>
        <v>0</v>
      </c>
      <c r="N172" s="4"/>
      <c r="O172" s="4">
        <f t="shared" si="136"/>
        <v>0</v>
      </c>
      <c r="P172" s="4"/>
    </row>
    <row r="173" spans="1:16" x14ac:dyDescent="0.25">
      <c r="A173" s="6"/>
      <c r="B173" s="4"/>
      <c r="C173" s="4"/>
      <c r="D173" s="4"/>
      <c r="E173" s="5" t="e">
        <f t="shared" si="137"/>
        <v>#DIV/0!</v>
      </c>
      <c r="F173" s="4"/>
      <c r="G173" s="4"/>
      <c r="H173" s="4">
        <f t="shared" si="135"/>
        <v>0</v>
      </c>
      <c r="I173" s="4"/>
      <c r="J173" s="4"/>
      <c r="K173" s="4"/>
      <c r="L173" s="4">
        <f t="shared" si="138"/>
        <v>0</v>
      </c>
      <c r="M173" s="4">
        <f t="shared" si="134"/>
        <v>0</v>
      </c>
      <c r="N173" s="4"/>
      <c r="O173" s="4">
        <f t="shared" si="136"/>
        <v>0</v>
      </c>
      <c r="P173" s="4"/>
    </row>
    <row r="174" spans="1:16" x14ac:dyDescent="0.25">
      <c r="A174" s="6"/>
      <c r="B174" s="4"/>
      <c r="C174" s="4"/>
      <c r="D174" s="4"/>
      <c r="E174" s="5" t="e">
        <f t="shared" si="137"/>
        <v>#DIV/0!</v>
      </c>
      <c r="F174" s="4"/>
      <c r="G174" s="4"/>
      <c r="H174" s="4">
        <f t="shared" si="135"/>
        <v>0</v>
      </c>
      <c r="I174" s="4"/>
      <c r="J174" s="4"/>
      <c r="K174" s="4"/>
      <c r="L174" s="4">
        <f t="shared" si="138"/>
        <v>0</v>
      </c>
      <c r="M174" s="4">
        <f t="shared" si="134"/>
        <v>0</v>
      </c>
      <c r="N174" s="4"/>
      <c r="O174" s="4">
        <f t="shared" si="136"/>
        <v>0</v>
      </c>
    </row>
    <row r="175" spans="1:16" x14ac:dyDescent="0.25">
      <c r="E175" s="2" t="e">
        <f t="shared" si="137"/>
        <v>#DIV/0!</v>
      </c>
      <c r="H175">
        <f t="shared" si="135"/>
        <v>0</v>
      </c>
      <c r="L175">
        <f t="shared" si="138"/>
        <v>0</v>
      </c>
      <c r="M175">
        <f t="shared" si="134"/>
        <v>0</v>
      </c>
      <c r="O175">
        <f t="shared" si="136"/>
        <v>0</v>
      </c>
    </row>
    <row r="176" spans="1:16" x14ac:dyDescent="0.25">
      <c r="E176" s="2" t="e">
        <f t="shared" si="137"/>
        <v>#DIV/0!</v>
      </c>
      <c r="H176">
        <f t="shared" si="135"/>
        <v>0</v>
      </c>
      <c r="L176">
        <f t="shared" si="138"/>
        <v>0</v>
      </c>
      <c r="M176">
        <f t="shared" si="134"/>
        <v>0</v>
      </c>
      <c r="O176">
        <f t="shared" si="136"/>
        <v>0</v>
      </c>
    </row>
    <row r="177" spans="5:15" x14ac:dyDescent="0.25">
      <c r="E177" s="2" t="e">
        <f t="shared" si="137"/>
        <v>#DIV/0!</v>
      </c>
      <c r="H177">
        <f t="shared" si="135"/>
        <v>0</v>
      </c>
      <c r="L177">
        <f t="shared" si="138"/>
        <v>0</v>
      </c>
      <c r="M177">
        <f t="shared" si="134"/>
        <v>0</v>
      </c>
      <c r="O177">
        <f t="shared" si="136"/>
        <v>0</v>
      </c>
    </row>
    <row r="178" spans="5:15" x14ac:dyDescent="0.25">
      <c r="E178" s="2" t="e">
        <f t="shared" si="137"/>
        <v>#DIV/0!</v>
      </c>
      <c r="H178">
        <f t="shared" si="135"/>
        <v>0</v>
      </c>
      <c r="L178">
        <f t="shared" si="138"/>
        <v>0</v>
      </c>
      <c r="M178">
        <f t="shared" si="134"/>
        <v>0</v>
      </c>
      <c r="O178">
        <f t="shared" si="136"/>
        <v>0</v>
      </c>
    </row>
    <row r="179" spans="5:15" x14ac:dyDescent="0.25">
      <c r="E179" s="2" t="e">
        <f t="shared" si="137"/>
        <v>#DIV/0!</v>
      </c>
      <c r="H179">
        <f t="shared" si="135"/>
        <v>0</v>
      </c>
      <c r="L179">
        <f t="shared" si="138"/>
        <v>0</v>
      </c>
      <c r="M179">
        <f t="shared" si="134"/>
        <v>0</v>
      </c>
      <c r="O179">
        <f t="shared" si="136"/>
        <v>0</v>
      </c>
    </row>
    <row r="180" spans="5:15" x14ac:dyDescent="0.25">
      <c r="E180" s="2" t="e">
        <f t="shared" si="137"/>
        <v>#DIV/0!</v>
      </c>
      <c r="H180">
        <f t="shared" si="135"/>
        <v>0</v>
      </c>
      <c r="L180">
        <f t="shared" si="138"/>
        <v>0</v>
      </c>
      <c r="M180">
        <f t="shared" si="134"/>
        <v>0</v>
      </c>
      <c r="O180">
        <f t="shared" si="136"/>
        <v>0</v>
      </c>
    </row>
    <row r="181" spans="5:15" x14ac:dyDescent="0.25">
      <c r="E181" s="2" t="e">
        <f t="shared" si="137"/>
        <v>#DIV/0!</v>
      </c>
      <c r="H181">
        <f t="shared" si="135"/>
        <v>0</v>
      </c>
      <c r="M181">
        <f t="shared" si="134"/>
        <v>0</v>
      </c>
      <c r="O181">
        <f t="shared" si="136"/>
        <v>0</v>
      </c>
    </row>
    <row r="182" spans="5:15" x14ac:dyDescent="0.25">
      <c r="E182" s="2" t="e">
        <f t="shared" si="137"/>
        <v>#DIV/0!</v>
      </c>
      <c r="H182">
        <f t="shared" si="135"/>
        <v>0</v>
      </c>
      <c r="M182">
        <f t="shared" si="134"/>
        <v>0</v>
      </c>
      <c r="O182">
        <f t="shared" si="136"/>
        <v>0</v>
      </c>
    </row>
    <row r="183" spans="5:15" x14ac:dyDescent="0.25">
      <c r="E183" s="2" t="e">
        <f t="shared" si="137"/>
        <v>#DIV/0!</v>
      </c>
      <c r="H183">
        <f t="shared" si="135"/>
        <v>0</v>
      </c>
      <c r="M183">
        <f t="shared" si="134"/>
        <v>0</v>
      </c>
      <c r="O183">
        <f t="shared" si="136"/>
        <v>0</v>
      </c>
    </row>
    <row r="184" spans="5:15" x14ac:dyDescent="0.25">
      <c r="E184" s="2" t="e">
        <f t="shared" si="137"/>
        <v>#DIV/0!</v>
      </c>
      <c r="H184">
        <f t="shared" si="135"/>
        <v>0</v>
      </c>
      <c r="M184">
        <f t="shared" si="134"/>
        <v>0</v>
      </c>
      <c r="O184">
        <f t="shared" si="136"/>
        <v>0</v>
      </c>
    </row>
    <row r="185" spans="5:15" x14ac:dyDescent="0.25">
      <c r="E185" s="2" t="e">
        <f t="shared" si="137"/>
        <v>#DIV/0!</v>
      </c>
      <c r="H185">
        <f t="shared" si="135"/>
        <v>0</v>
      </c>
      <c r="M185">
        <f t="shared" si="134"/>
        <v>0</v>
      </c>
      <c r="O185">
        <f t="shared" si="136"/>
        <v>0</v>
      </c>
    </row>
    <row r="186" spans="5:15" x14ac:dyDescent="0.25">
      <c r="E186" s="2" t="e">
        <f t="shared" si="137"/>
        <v>#DIV/0!</v>
      </c>
      <c r="H186">
        <f t="shared" si="135"/>
        <v>0</v>
      </c>
      <c r="M186">
        <f t="shared" si="134"/>
        <v>0</v>
      </c>
      <c r="O186">
        <f t="shared" si="136"/>
        <v>0</v>
      </c>
    </row>
    <row r="187" spans="5:15" x14ac:dyDescent="0.25">
      <c r="E187" s="2" t="e">
        <f t="shared" si="137"/>
        <v>#DIV/0!</v>
      </c>
      <c r="H187">
        <f t="shared" si="135"/>
        <v>0</v>
      </c>
      <c r="M187">
        <f t="shared" si="134"/>
        <v>0</v>
      </c>
      <c r="O187">
        <f t="shared" si="136"/>
        <v>0</v>
      </c>
    </row>
    <row r="188" spans="5:15" x14ac:dyDescent="0.25">
      <c r="E188" s="2" t="e">
        <f t="shared" si="137"/>
        <v>#DIV/0!</v>
      </c>
      <c r="H188">
        <f t="shared" si="135"/>
        <v>0</v>
      </c>
      <c r="M188">
        <f t="shared" si="134"/>
        <v>0</v>
      </c>
      <c r="O188">
        <f t="shared" si="136"/>
        <v>0</v>
      </c>
    </row>
    <row r="189" spans="5:15" x14ac:dyDescent="0.25">
      <c r="E189" s="2" t="e">
        <f t="shared" si="137"/>
        <v>#DIV/0!</v>
      </c>
      <c r="H189">
        <f t="shared" si="135"/>
        <v>0</v>
      </c>
      <c r="M189">
        <f t="shared" si="134"/>
        <v>0</v>
      </c>
      <c r="O189">
        <f t="shared" si="136"/>
        <v>0</v>
      </c>
    </row>
    <row r="190" spans="5:15" x14ac:dyDescent="0.25">
      <c r="E190" s="2" t="e">
        <f t="shared" si="137"/>
        <v>#DIV/0!</v>
      </c>
      <c r="H190">
        <f t="shared" si="135"/>
        <v>0</v>
      </c>
      <c r="M190">
        <f t="shared" si="134"/>
        <v>0</v>
      </c>
      <c r="O190">
        <f t="shared" si="136"/>
        <v>0</v>
      </c>
    </row>
    <row r="191" spans="5:15" x14ac:dyDescent="0.25">
      <c r="E191" s="2" t="e">
        <f t="shared" si="137"/>
        <v>#DIV/0!</v>
      </c>
      <c r="H191">
        <f t="shared" si="135"/>
        <v>0</v>
      </c>
      <c r="M191">
        <f t="shared" si="134"/>
        <v>0</v>
      </c>
      <c r="O191">
        <f t="shared" si="136"/>
        <v>0</v>
      </c>
    </row>
    <row r="192" spans="5:15" x14ac:dyDescent="0.25">
      <c r="E192" s="2" t="e">
        <f t="shared" si="137"/>
        <v>#DIV/0!</v>
      </c>
      <c r="H192">
        <f t="shared" si="135"/>
        <v>0</v>
      </c>
      <c r="M192">
        <f t="shared" si="134"/>
        <v>0</v>
      </c>
      <c r="O192">
        <f t="shared" si="136"/>
        <v>0</v>
      </c>
    </row>
    <row r="193" spans="5:15" x14ac:dyDescent="0.25">
      <c r="E193" s="2" t="e">
        <f t="shared" si="137"/>
        <v>#DIV/0!</v>
      </c>
      <c r="H193">
        <f t="shared" si="135"/>
        <v>0</v>
      </c>
      <c r="M193">
        <f t="shared" si="134"/>
        <v>0</v>
      </c>
      <c r="O193">
        <f t="shared" si="136"/>
        <v>0</v>
      </c>
    </row>
    <row r="194" spans="5:15" x14ac:dyDescent="0.25">
      <c r="E194" s="2" t="e">
        <f t="shared" si="137"/>
        <v>#DIV/0!</v>
      </c>
      <c r="H194">
        <f t="shared" si="135"/>
        <v>0</v>
      </c>
      <c r="M194">
        <f t="shared" si="134"/>
        <v>0</v>
      </c>
      <c r="O194">
        <f t="shared" si="136"/>
        <v>0</v>
      </c>
    </row>
    <row r="195" spans="5:15" x14ac:dyDescent="0.25">
      <c r="E195" s="2" t="e">
        <f t="shared" si="137"/>
        <v>#DIV/0!</v>
      </c>
      <c r="H195">
        <f t="shared" si="135"/>
        <v>0</v>
      </c>
      <c r="M195">
        <f t="shared" si="134"/>
        <v>0</v>
      </c>
      <c r="O195">
        <f t="shared" si="136"/>
        <v>0</v>
      </c>
    </row>
    <row r="196" spans="5:15" x14ac:dyDescent="0.25">
      <c r="E196" s="2" t="e">
        <f t="shared" si="137"/>
        <v>#DIV/0!</v>
      </c>
      <c r="H196">
        <f t="shared" si="135"/>
        <v>0</v>
      </c>
      <c r="M196">
        <f t="shared" si="134"/>
        <v>0</v>
      </c>
      <c r="O196">
        <f t="shared" si="136"/>
        <v>0</v>
      </c>
    </row>
    <row r="197" spans="5:15" x14ac:dyDescent="0.25">
      <c r="E197" s="2" t="e">
        <f t="shared" si="137"/>
        <v>#DIV/0!</v>
      </c>
      <c r="H197">
        <f t="shared" si="135"/>
        <v>0</v>
      </c>
      <c r="M197">
        <f t="shared" si="134"/>
        <v>0</v>
      </c>
      <c r="O197">
        <f t="shared" si="136"/>
        <v>0</v>
      </c>
    </row>
    <row r="198" spans="5:15" x14ac:dyDescent="0.25">
      <c r="E198" s="2" t="e">
        <f t="shared" si="137"/>
        <v>#DIV/0!</v>
      </c>
      <c r="H198">
        <f t="shared" si="135"/>
        <v>0</v>
      </c>
      <c r="M198">
        <f t="shared" si="134"/>
        <v>0</v>
      </c>
      <c r="O198">
        <f t="shared" si="136"/>
        <v>0</v>
      </c>
    </row>
    <row r="199" spans="5:15" x14ac:dyDescent="0.25">
      <c r="E199" s="2" t="e">
        <f t="shared" si="137"/>
        <v>#DIV/0!</v>
      </c>
      <c r="H199">
        <f t="shared" si="135"/>
        <v>0</v>
      </c>
      <c r="M199">
        <f t="shared" si="134"/>
        <v>0</v>
      </c>
      <c r="O199">
        <f t="shared" si="136"/>
        <v>0</v>
      </c>
    </row>
    <row r="200" spans="5:15" x14ac:dyDescent="0.25">
      <c r="E200" t="e">
        <f t="shared" si="137"/>
        <v>#DIV/0!</v>
      </c>
      <c r="H200">
        <f t="shared" si="135"/>
        <v>0</v>
      </c>
      <c r="M200">
        <f t="shared" si="134"/>
        <v>0</v>
      </c>
      <c r="O200">
        <f t="shared" si="136"/>
        <v>0</v>
      </c>
    </row>
    <row r="201" spans="5:15" x14ac:dyDescent="0.25">
      <c r="E201" t="e">
        <f t="shared" si="137"/>
        <v>#DIV/0!</v>
      </c>
      <c r="H201">
        <f t="shared" si="135"/>
        <v>0</v>
      </c>
      <c r="M201">
        <f t="shared" si="134"/>
        <v>0</v>
      </c>
      <c r="O201">
        <f t="shared" si="136"/>
        <v>0</v>
      </c>
    </row>
    <row r="202" spans="5:15" x14ac:dyDescent="0.25">
      <c r="E202" t="e">
        <f t="shared" si="137"/>
        <v>#DIV/0!</v>
      </c>
      <c r="H202">
        <f t="shared" si="135"/>
        <v>0</v>
      </c>
      <c r="M202">
        <f t="shared" si="134"/>
        <v>0</v>
      </c>
      <c r="O202">
        <f t="shared" si="136"/>
        <v>0</v>
      </c>
    </row>
    <row r="203" spans="5:15" x14ac:dyDescent="0.25">
      <c r="E203" t="e">
        <f t="shared" si="137"/>
        <v>#DIV/0!</v>
      </c>
      <c r="H203">
        <f t="shared" si="135"/>
        <v>0</v>
      </c>
      <c r="M203">
        <f t="shared" si="134"/>
        <v>0</v>
      </c>
      <c r="O203">
        <f t="shared" si="136"/>
        <v>0</v>
      </c>
    </row>
  </sheetData>
  <sortState xmlns:xlrd2="http://schemas.microsoft.com/office/spreadsheetml/2017/richdata2" ref="A120:O246">
    <sortCondition ref="A193:A246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39153-D6CC-4E01-9171-8BF6ED91A2C7}">
  <dimension ref="A1:AA197"/>
  <sheetViews>
    <sheetView topLeftCell="A2" zoomScale="145" zoomScaleNormal="145" workbookViewId="0">
      <selection activeCell="H19" sqref="H19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21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90</v>
      </c>
      <c r="B3" s="3">
        <f>1*4</f>
        <v>4</v>
      </c>
      <c r="C3" s="3"/>
      <c r="D3" s="3"/>
      <c r="E3" s="2">
        <f t="shared" ref="E3" si="0">(B3)/(B3+C3+D3)</f>
        <v>1</v>
      </c>
      <c r="F3" s="3">
        <f>10+7+15+13</f>
        <v>45</v>
      </c>
      <c r="G3" s="3">
        <f>5+5+2+0</f>
        <v>12</v>
      </c>
      <c r="H3">
        <f>F3-G3</f>
        <v>33</v>
      </c>
      <c r="I3">
        <f>60*1</f>
        <v>60</v>
      </c>
      <c r="L3">
        <f t="shared" ref="L3" si="1">B3*10</f>
        <v>40</v>
      </c>
      <c r="M3">
        <f t="shared" ref="M3" si="2">D3*5</f>
        <v>0</v>
      </c>
      <c r="N3">
        <f t="shared" ref="N3:N22" si="3">10*1</f>
        <v>10</v>
      </c>
      <c r="O3">
        <f t="shared" ref="O3" si="4">SUM(I3:N3)</f>
        <v>110</v>
      </c>
    </row>
    <row r="4" spans="1:27" x14ac:dyDescent="0.25">
      <c r="A4" s="3" t="s">
        <v>31</v>
      </c>
      <c r="B4" s="3">
        <f>1*2</f>
        <v>2</v>
      </c>
      <c r="C4" s="3">
        <f>1*1</f>
        <v>1</v>
      </c>
      <c r="D4" s="3"/>
      <c r="E4" s="2">
        <f t="shared" ref="E4:E6" si="5">(B4)/(B4+C4+D4)</f>
        <v>0.66666666666666663</v>
      </c>
      <c r="F4" s="3">
        <f>6+8+6</f>
        <v>20</v>
      </c>
      <c r="G4" s="3">
        <f>2+3+7</f>
        <v>12</v>
      </c>
      <c r="H4">
        <f t="shared" ref="H4" si="6">F4-G4</f>
        <v>8</v>
      </c>
      <c r="K4">
        <f>20*1</f>
        <v>20</v>
      </c>
      <c r="L4">
        <f t="shared" ref="L4:L6" si="7">B4*10</f>
        <v>20</v>
      </c>
      <c r="M4">
        <f t="shared" ref="M4:M6" si="8">D4*5</f>
        <v>0</v>
      </c>
      <c r="N4">
        <f t="shared" si="3"/>
        <v>10</v>
      </c>
      <c r="O4">
        <f t="shared" ref="O4:O6" si="9">SUM(I4:N4)</f>
        <v>50</v>
      </c>
    </row>
    <row r="5" spans="1:27" x14ac:dyDescent="0.25">
      <c r="A5" s="3" t="s">
        <v>120</v>
      </c>
      <c r="B5" s="3">
        <f>1*3</f>
        <v>3</v>
      </c>
      <c r="C5" s="3">
        <f>1*1</f>
        <v>1</v>
      </c>
      <c r="D5" s="3"/>
      <c r="E5" s="2">
        <f t="shared" ref="E5" si="10">(B5)/(B5+C5+D5)</f>
        <v>0.75</v>
      </c>
      <c r="F5" s="3">
        <f>10+1+8+4</f>
        <v>23</v>
      </c>
      <c r="G5" s="3">
        <f>0+7+0+1</f>
        <v>8</v>
      </c>
      <c r="H5">
        <f t="shared" ref="H5:H11" si="11">F5-G5</f>
        <v>15</v>
      </c>
      <c r="I5">
        <f>60*1</f>
        <v>60</v>
      </c>
      <c r="L5">
        <f t="shared" ref="L5" si="12">B5*10</f>
        <v>30</v>
      </c>
      <c r="M5">
        <f t="shared" ref="M5" si="13">D5*5</f>
        <v>0</v>
      </c>
      <c r="N5">
        <f t="shared" si="3"/>
        <v>10</v>
      </c>
      <c r="O5">
        <f t="shared" ref="O5" si="14">SUM(I5:N5)</f>
        <v>100</v>
      </c>
    </row>
    <row r="6" spans="1:27" x14ac:dyDescent="0.25">
      <c r="A6" s="3" t="s">
        <v>119</v>
      </c>
      <c r="B6" s="3">
        <f>1*4</f>
        <v>4</v>
      </c>
      <c r="C6" s="3">
        <f>1*6</f>
        <v>6</v>
      </c>
      <c r="D6" s="3"/>
      <c r="E6" s="2">
        <f t="shared" si="5"/>
        <v>0.4</v>
      </c>
      <c r="F6" s="3">
        <f>7+6+7+2+10+1+5+1+8+4</f>
        <v>51</v>
      </c>
      <c r="G6" s="3">
        <f>4+5+2+11+5+22+8+12+9+11</f>
        <v>89</v>
      </c>
      <c r="H6">
        <f t="shared" si="11"/>
        <v>-38</v>
      </c>
      <c r="J6">
        <f>40*1</f>
        <v>40</v>
      </c>
      <c r="L6">
        <f t="shared" si="7"/>
        <v>40</v>
      </c>
      <c r="M6">
        <f t="shared" si="8"/>
        <v>0</v>
      </c>
      <c r="N6">
        <f>10*3</f>
        <v>30</v>
      </c>
      <c r="O6">
        <f t="shared" si="9"/>
        <v>110</v>
      </c>
    </row>
    <row r="7" spans="1:27" x14ac:dyDescent="0.25">
      <c r="A7" s="3" t="s">
        <v>24</v>
      </c>
      <c r="B7" s="3">
        <f>1*1</f>
        <v>1</v>
      </c>
      <c r="C7" s="3">
        <f>1*8</f>
        <v>8</v>
      </c>
      <c r="D7" s="3"/>
      <c r="E7" s="2">
        <f t="shared" ref="E7:E20" si="15">(B7)/(B7+C7+D7)</f>
        <v>0.1111111111111111</v>
      </c>
      <c r="F7" s="3">
        <f>3+3+9+6+2+0+5+4+4</f>
        <v>36</v>
      </c>
      <c r="G7" s="3">
        <f>6+8+0+7+6+1+10+18+6</f>
        <v>62</v>
      </c>
      <c r="H7">
        <f t="shared" si="11"/>
        <v>-26</v>
      </c>
      <c r="I7">
        <f>60*1</f>
        <v>60</v>
      </c>
      <c r="K7">
        <f>20*1</f>
        <v>20</v>
      </c>
      <c r="L7">
        <f t="shared" ref="L7:L20" si="16">B7*10</f>
        <v>10</v>
      </c>
      <c r="M7">
        <f t="shared" ref="M7:M20" si="17">D7*5</f>
        <v>0</v>
      </c>
      <c r="N7">
        <f>10*3</f>
        <v>30</v>
      </c>
      <c r="O7">
        <f t="shared" ref="O7:O10" si="18">SUM(I7:N7)</f>
        <v>120</v>
      </c>
    </row>
    <row r="8" spans="1:27" x14ac:dyDescent="0.25">
      <c r="A8" s="3" t="s">
        <v>89</v>
      </c>
      <c r="B8" s="3">
        <f>1*2</f>
        <v>2</v>
      </c>
      <c r="C8" s="3">
        <f>1*4</f>
        <v>4</v>
      </c>
      <c r="D8" s="3"/>
      <c r="E8" s="2">
        <f t="shared" ref="E8:E10" si="19">(B8)/(B8+C8+D8)</f>
        <v>0.33333333333333331</v>
      </c>
      <c r="F8" s="3">
        <f>3+5+1+7+16+2</f>
        <v>34</v>
      </c>
      <c r="G8" s="3">
        <f>16+10+10+6+7+7</f>
        <v>56</v>
      </c>
      <c r="H8">
        <f t="shared" si="11"/>
        <v>-22</v>
      </c>
      <c r="K8">
        <f>20*1</f>
        <v>20</v>
      </c>
      <c r="L8">
        <f t="shared" ref="L8:L10" si="20">B8*10</f>
        <v>20</v>
      </c>
      <c r="M8">
        <f t="shared" ref="M8:M10" si="21">D8*5</f>
        <v>0</v>
      </c>
      <c r="N8">
        <f>10*2</f>
        <v>20</v>
      </c>
      <c r="O8">
        <f t="shared" si="18"/>
        <v>60</v>
      </c>
    </row>
    <row r="9" spans="1:27" x14ac:dyDescent="0.25">
      <c r="A9" s="3" t="s">
        <v>91</v>
      </c>
      <c r="B9" s="3">
        <f>1*3</f>
        <v>3</v>
      </c>
      <c r="C9" s="3">
        <f>1*8</f>
        <v>8</v>
      </c>
      <c r="D9" s="3"/>
      <c r="E9" s="2">
        <f t="shared" si="19"/>
        <v>0.27272727272727271</v>
      </c>
      <c r="F9" s="3">
        <f>3+5+2+5+0+1+1+1+7+6+1</f>
        <v>32</v>
      </c>
      <c r="G9" s="3">
        <f>5+7+15+6+10+0+4+16+6+4+9</f>
        <v>82</v>
      </c>
      <c r="H9">
        <f t="shared" si="11"/>
        <v>-50</v>
      </c>
      <c r="J9">
        <f>40*1</f>
        <v>40</v>
      </c>
      <c r="K9">
        <f>20*2</f>
        <v>40</v>
      </c>
      <c r="L9">
        <f t="shared" si="20"/>
        <v>30</v>
      </c>
      <c r="M9">
        <f t="shared" si="21"/>
        <v>0</v>
      </c>
      <c r="N9">
        <f>10*3</f>
        <v>30</v>
      </c>
      <c r="O9">
        <f t="shared" si="18"/>
        <v>140</v>
      </c>
    </row>
    <row r="10" spans="1:27" x14ac:dyDescent="0.25">
      <c r="A10" s="3" t="s">
        <v>115</v>
      </c>
      <c r="B10" s="3"/>
      <c r="C10" s="3">
        <f>1*3</f>
        <v>3</v>
      </c>
      <c r="D10" s="3"/>
      <c r="E10" s="2">
        <f t="shared" si="19"/>
        <v>0</v>
      </c>
      <c r="F10" s="3">
        <f>4+7+0</f>
        <v>11</v>
      </c>
      <c r="G10" s="3">
        <f>7+16+8</f>
        <v>31</v>
      </c>
      <c r="H10">
        <f t="shared" si="11"/>
        <v>-20</v>
      </c>
      <c r="L10">
        <f t="shared" si="20"/>
        <v>0</v>
      </c>
      <c r="M10">
        <f t="shared" si="21"/>
        <v>0</v>
      </c>
      <c r="N10">
        <f t="shared" si="3"/>
        <v>10</v>
      </c>
      <c r="O10">
        <f t="shared" si="18"/>
        <v>10</v>
      </c>
    </row>
    <row r="11" spans="1:27" x14ac:dyDescent="0.25">
      <c r="A11" s="3" t="s">
        <v>56</v>
      </c>
      <c r="B11" s="3">
        <f>1*3</f>
        <v>3</v>
      </c>
      <c r="C11" s="3">
        <f>1*1</f>
        <v>1</v>
      </c>
      <c r="D11" s="3"/>
      <c r="E11" s="2">
        <f t="shared" ref="E11" si="22">(B11)/(B11+C11+D11)</f>
        <v>0.75</v>
      </c>
      <c r="F11" s="3">
        <f>3+8+11+11</f>
        <v>33</v>
      </c>
      <c r="G11" s="3">
        <f>7+7+4+3</f>
        <v>21</v>
      </c>
      <c r="H11">
        <f t="shared" si="11"/>
        <v>12</v>
      </c>
      <c r="I11">
        <f>60*1</f>
        <v>60</v>
      </c>
      <c r="L11">
        <f t="shared" ref="L11" si="23">B11*10</f>
        <v>30</v>
      </c>
      <c r="M11">
        <f t="shared" ref="M11" si="24">D11*5</f>
        <v>0</v>
      </c>
      <c r="N11">
        <f t="shared" si="3"/>
        <v>10</v>
      </c>
      <c r="O11">
        <f t="shared" ref="O11" si="25">SUM(I11:N11)</f>
        <v>100</v>
      </c>
    </row>
    <row r="12" spans="1:27" x14ac:dyDescent="0.25">
      <c r="A12" s="3" t="s">
        <v>137</v>
      </c>
      <c r="B12" s="3">
        <f>1*4</f>
        <v>4</v>
      </c>
      <c r="C12" s="3"/>
      <c r="D12" s="3"/>
      <c r="E12" s="2">
        <f t="shared" ref="E12:E13" si="26">(B12)/(B12+C12+D12)</f>
        <v>1</v>
      </c>
      <c r="F12" s="3">
        <f>16+11+9+9</f>
        <v>45</v>
      </c>
      <c r="G12" s="3">
        <f>1+6+1+8</f>
        <v>16</v>
      </c>
      <c r="H12">
        <f t="shared" ref="H12:H13" si="27">F12-G12</f>
        <v>29</v>
      </c>
      <c r="I12">
        <f>60*1</f>
        <v>60</v>
      </c>
      <c r="L12">
        <f t="shared" ref="L12:L13" si="28">B12*10</f>
        <v>40</v>
      </c>
      <c r="M12">
        <f t="shared" ref="M12:M13" si="29">D12*5</f>
        <v>0</v>
      </c>
      <c r="N12">
        <f t="shared" si="3"/>
        <v>10</v>
      </c>
      <c r="O12">
        <f t="shared" ref="O12:O13" si="30">SUM(I12:N12)</f>
        <v>110</v>
      </c>
    </row>
    <row r="13" spans="1:27" x14ac:dyDescent="0.25">
      <c r="A13" s="3" t="s">
        <v>139</v>
      </c>
      <c r="B13" s="3">
        <f>1*3</f>
        <v>3</v>
      </c>
      <c r="C13" s="3">
        <f>1*1</f>
        <v>1</v>
      </c>
      <c r="D13" s="3"/>
      <c r="E13" s="2">
        <f t="shared" si="26"/>
        <v>0.75</v>
      </c>
      <c r="F13" s="3">
        <f>22+18+18+8</f>
        <v>66</v>
      </c>
      <c r="G13" s="3">
        <f>1+4+8+9</f>
        <v>22</v>
      </c>
      <c r="H13">
        <f t="shared" si="27"/>
        <v>44</v>
      </c>
      <c r="J13">
        <f>40*1</f>
        <v>40</v>
      </c>
      <c r="L13">
        <f t="shared" si="28"/>
        <v>30</v>
      </c>
      <c r="M13">
        <f t="shared" si="29"/>
        <v>0</v>
      </c>
      <c r="N13">
        <f t="shared" si="3"/>
        <v>10</v>
      </c>
      <c r="O13">
        <f t="shared" si="30"/>
        <v>80</v>
      </c>
    </row>
    <row r="14" spans="1:27" x14ac:dyDescent="0.25">
      <c r="A14" s="3" t="s">
        <v>32</v>
      </c>
      <c r="B14" s="3">
        <f>1*2</f>
        <v>2</v>
      </c>
      <c r="C14" s="3">
        <f>1*2</f>
        <v>2</v>
      </c>
      <c r="D14" s="3"/>
      <c r="E14" s="2">
        <f t="shared" si="15"/>
        <v>0.5</v>
      </c>
      <c r="F14" s="3">
        <f>6+2+7+0</f>
        <v>15</v>
      </c>
      <c r="G14" s="3">
        <f>3+6+6+9</f>
        <v>24</v>
      </c>
      <c r="H14">
        <f t="shared" ref="H14" si="31">F14-G14</f>
        <v>-9</v>
      </c>
      <c r="J14">
        <f>40*1</f>
        <v>40</v>
      </c>
      <c r="L14">
        <f t="shared" si="16"/>
        <v>20</v>
      </c>
      <c r="M14">
        <f t="shared" si="17"/>
        <v>0</v>
      </c>
      <c r="N14">
        <f t="shared" si="3"/>
        <v>10</v>
      </c>
      <c r="O14">
        <f t="shared" ref="O14:O20" si="32">SUM(I14:N14)</f>
        <v>70</v>
      </c>
    </row>
    <row r="15" spans="1:27" x14ac:dyDescent="0.25">
      <c r="A15" s="3" t="s">
        <v>146</v>
      </c>
      <c r="B15" s="3">
        <f>1*2</f>
        <v>2</v>
      </c>
      <c r="C15" s="3">
        <f>1*1</f>
        <v>1</v>
      </c>
      <c r="D15" s="3"/>
      <c r="E15" s="2">
        <f>(B15)/(B15+C15+D15)</f>
        <v>0.66666666666666663</v>
      </c>
      <c r="F15" s="3">
        <f>7+9+6</f>
        <v>22</v>
      </c>
      <c r="G15" s="3">
        <f>1+8+12</f>
        <v>21</v>
      </c>
      <c r="H15">
        <f>F15-G15</f>
        <v>1</v>
      </c>
      <c r="K15">
        <f>20*1</f>
        <v>20</v>
      </c>
      <c r="L15">
        <f t="shared" ref="L15" si="33">B15*10</f>
        <v>20</v>
      </c>
      <c r="M15">
        <f t="shared" ref="M15" si="34">D15*5</f>
        <v>0</v>
      </c>
      <c r="N15">
        <f t="shared" si="3"/>
        <v>10</v>
      </c>
      <c r="O15">
        <f t="shared" ref="O15" si="35">SUM(I15:N15)</f>
        <v>50</v>
      </c>
    </row>
    <row r="16" spans="1:27" x14ac:dyDescent="0.25">
      <c r="A16" s="3" t="s">
        <v>57</v>
      </c>
      <c r="B16" s="3"/>
      <c r="C16" s="3">
        <f>1*3</f>
        <v>3</v>
      </c>
      <c r="D16" s="3"/>
      <c r="E16" s="2">
        <f t="shared" si="15"/>
        <v>0</v>
      </c>
      <c r="F16" s="3">
        <f>3+7+4</f>
        <v>14</v>
      </c>
      <c r="G16" s="3">
        <f>13+8+11</f>
        <v>32</v>
      </c>
      <c r="H16">
        <f>F16-G16</f>
        <v>-18</v>
      </c>
      <c r="K16">
        <f>20*1</f>
        <v>20</v>
      </c>
      <c r="L16">
        <f t="shared" si="16"/>
        <v>0</v>
      </c>
      <c r="M16">
        <f t="shared" si="17"/>
        <v>0</v>
      </c>
      <c r="N16">
        <f t="shared" si="3"/>
        <v>10</v>
      </c>
      <c r="O16">
        <f t="shared" si="32"/>
        <v>30</v>
      </c>
    </row>
    <row r="17" spans="1:15" x14ac:dyDescent="0.25">
      <c r="A17" s="3" t="s">
        <v>121</v>
      </c>
      <c r="B17" s="3">
        <f>1*3</f>
        <v>3</v>
      </c>
      <c r="C17" s="3"/>
      <c r="D17" s="3"/>
      <c r="E17" s="2">
        <f t="shared" si="15"/>
        <v>1</v>
      </c>
      <c r="F17" s="3">
        <f>6+7+11</f>
        <v>24</v>
      </c>
      <c r="G17" s="3">
        <f>2+1+2</f>
        <v>5</v>
      </c>
      <c r="H17">
        <f>F17-G17</f>
        <v>19</v>
      </c>
      <c r="I17">
        <f>60*1</f>
        <v>60</v>
      </c>
      <c r="L17">
        <f t="shared" si="16"/>
        <v>30</v>
      </c>
      <c r="M17">
        <f t="shared" si="17"/>
        <v>0</v>
      </c>
      <c r="N17">
        <f t="shared" si="3"/>
        <v>10</v>
      </c>
      <c r="O17">
        <f t="shared" si="32"/>
        <v>100</v>
      </c>
    </row>
    <row r="18" spans="1:15" x14ac:dyDescent="0.25">
      <c r="A18" s="3" t="s">
        <v>148</v>
      </c>
      <c r="B18" s="3">
        <f>1*1</f>
        <v>1</v>
      </c>
      <c r="C18" s="3">
        <f>1*3</f>
        <v>3</v>
      </c>
      <c r="D18" s="3"/>
      <c r="E18" s="2">
        <f t="shared" si="15"/>
        <v>0.25</v>
      </c>
      <c r="F18" s="3">
        <f>1+0+11+4</f>
        <v>16</v>
      </c>
      <c r="G18" s="3">
        <f>7+7+4+9</f>
        <v>27</v>
      </c>
      <c r="H18">
        <f>F18-G18</f>
        <v>-11</v>
      </c>
      <c r="L18">
        <f t="shared" si="16"/>
        <v>10</v>
      </c>
      <c r="M18">
        <f t="shared" si="17"/>
        <v>0</v>
      </c>
      <c r="N18">
        <f>10*1</f>
        <v>10</v>
      </c>
      <c r="O18">
        <f t="shared" si="32"/>
        <v>20</v>
      </c>
    </row>
    <row r="19" spans="1:15" x14ac:dyDescent="0.25">
      <c r="A19" s="3" t="s">
        <v>147</v>
      </c>
      <c r="B19" s="3">
        <f>1*3</f>
        <v>3</v>
      </c>
      <c r="C19" s="3">
        <f>1*1</f>
        <v>1</v>
      </c>
      <c r="D19" s="3"/>
      <c r="E19" s="2">
        <f t="shared" ref="E19" si="36">(B19)/(B19+C19+D19)</f>
        <v>0.75</v>
      </c>
      <c r="F19" s="3">
        <f>3+7+9+4</f>
        <v>23</v>
      </c>
      <c r="G19" s="3">
        <f>0+0+4+11</f>
        <v>15</v>
      </c>
      <c r="H19">
        <f>F19-G19</f>
        <v>8</v>
      </c>
      <c r="J19">
        <f>40*1</f>
        <v>40</v>
      </c>
      <c r="L19">
        <f t="shared" ref="L19" si="37">B19*10</f>
        <v>30</v>
      </c>
      <c r="M19">
        <f t="shared" ref="M19" si="38">D19*5</f>
        <v>0</v>
      </c>
      <c r="N19">
        <f>10*1</f>
        <v>10</v>
      </c>
      <c r="O19">
        <f t="shared" ref="O19" si="39">SUM(I19:N19)</f>
        <v>80</v>
      </c>
    </row>
    <row r="20" spans="1:15" x14ac:dyDescent="0.25">
      <c r="A20" s="3" t="s">
        <v>88</v>
      </c>
      <c r="B20" s="3">
        <f>1*6</f>
        <v>6</v>
      </c>
      <c r="C20" s="3">
        <f>1*2</f>
        <v>2</v>
      </c>
      <c r="D20" s="3"/>
      <c r="E20" s="2">
        <f t="shared" si="15"/>
        <v>0.75</v>
      </c>
      <c r="F20" s="3">
        <f>16+5+10+0+12+0+12+11</f>
        <v>66</v>
      </c>
      <c r="G20" s="3">
        <f>3+3+1+13+1+3+6+4</f>
        <v>34</v>
      </c>
      <c r="H20">
        <f>F20-G20</f>
        <v>32</v>
      </c>
      <c r="I20">
        <f>60*1</f>
        <v>60</v>
      </c>
      <c r="J20">
        <f>40*1</f>
        <v>40</v>
      </c>
      <c r="L20">
        <f t="shared" si="16"/>
        <v>60</v>
      </c>
      <c r="M20">
        <f t="shared" si="17"/>
        <v>0</v>
      </c>
      <c r="N20">
        <f>10*2</f>
        <v>20</v>
      </c>
      <c r="O20">
        <f t="shared" si="32"/>
        <v>180</v>
      </c>
    </row>
    <row r="21" spans="1:15" x14ac:dyDescent="0.25">
      <c r="A21" s="3" t="s">
        <v>34</v>
      </c>
      <c r="B21" s="3">
        <f>1*2</f>
        <v>2</v>
      </c>
      <c r="C21" s="3">
        <f>1*1</f>
        <v>1</v>
      </c>
      <c r="D21" s="3"/>
      <c r="E21" s="2">
        <f t="shared" ref="E21:E97" si="40">(B21)/(B21+C21+D21)</f>
        <v>0.66666666666666663</v>
      </c>
      <c r="F21" s="3">
        <f>7+13+3</f>
        <v>23</v>
      </c>
      <c r="G21" s="3">
        <f>3+3+11</f>
        <v>17</v>
      </c>
      <c r="H21">
        <f>F21-G21</f>
        <v>6</v>
      </c>
      <c r="J21">
        <f>40*1</f>
        <v>40</v>
      </c>
      <c r="L21">
        <f t="shared" ref="L21:L87" si="41">B21*10</f>
        <v>20</v>
      </c>
      <c r="M21">
        <f t="shared" ref="M21:M97" si="42">D21*5</f>
        <v>0</v>
      </c>
      <c r="N21">
        <f t="shared" si="3"/>
        <v>10</v>
      </c>
      <c r="O21">
        <f t="shared" ref="O21:O90" si="43">SUM(I21:N21)</f>
        <v>70</v>
      </c>
    </row>
    <row r="22" spans="1:15" x14ac:dyDescent="0.25">
      <c r="A22" s="3" t="s">
        <v>138</v>
      </c>
      <c r="B22" s="3">
        <f>1*1</f>
        <v>1</v>
      </c>
      <c r="C22" s="3">
        <f>1*3</f>
        <v>3</v>
      </c>
      <c r="D22" s="3"/>
      <c r="E22" s="2">
        <f t="shared" si="40"/>
        <v>0.25</v>
      </c>
      <c r="F22" s="3">
        <f>6+6+8+8</f>
        <v>28</v>
      </c>
      <c r="G22" s="3">
        <f>7+11+5+18</f>
        <v>41</v>
      </c>
      <c r="H22">
        <f t="shared" ref="H22" si="44">F22-G22</f>
        <v>-13</v>
      </c>
      <c r="L22">
        <f t="shared" si="41"/>
        <v>10</v>
      </c>
      <c r="M22">
        <f t="shared" si="42"/>
        <v>0</v>
      </c>
      <c r="N22">
        <f t="shared" si="3"/>
        <v>10</v>
      </c>
      <c r="O22">
        <f t="shared" si="43"/>
        <v>20</v>
      </c>
    </row>
    <row r="23" spans="1:15" x14ac:dyDescent="0.25">
      <c r="B23" s="3"/>
      <c r="C23" s="3"/>
      <c r="D23" s="3"/>
      <c r="E23" s="2" t="e">
        <f t="shared" si="40"/>
        <v>#DIV/0!</v>
      </c>
      <c r="F23" s="3"/>
      <c r="G23" s="3"/>
      <c r="H23">
        <f t="shared" ref="H23:H31" si="45">F23-G23</f>
        <v>0</v>
      </c>
      <c r="L23">
        <f t="shared" si="41"/>
        <v>0</v>
      </c>
      <c r="M23">
        <f t="shared" si="42"/>
        <v>0</v>
      </c>
      <c r="O23">
        <f t="shared" ref="O23:O24" si="46">SUM(I23:N23)</f>
        <v>0</v>
      </c>
    </row>
    <row r="24" spans="1:15" x14ac:dyDescent="0.25">
      <c r="B24" s="3"/>
      <c r="C24" s="3"/>
      <c r="D24" s="3"/>
      <c r="E24" s="2" t="e">
        <f t="shared" si="40"/>
        <v>#DIV/0!</v>
      </c>
      <c r="F24" s="3"/>
      <c r="G24" s="3"/>
      <c r="H24">
        <f t="shared" si="45"/>
        <v>0</v>
      </c>
      <c r="L24">
        <f t="shared" si="41"/>
        <v>0</v>
      </c>
      <c r="M24">
        <f t="shared" si="42"/>
        <v>0</v>
      </c>
      <c r="O24">
        <f t="shared" si="46"/>
        <v>0</v>
      </c>
    </row>
    <row r="25" spans="1:15" x14ac:dyDescent="0.25">
      <c r="B25" s="3"/>
      <c r="C25" s="3"/>
      <c r="D25" s="3"/>
      <c r="E25" s="2" t="e">
        <f t="shared" si="40"/>
        <v>#DIV/0!</v>
      </c>
      <c r="F25" s="3"/>
      <c r="G25" s="3"/>
      <c r="H25">
        <f t="shared" si="45"/>
        <v>0</v>
      </c>
      <c r="L25">
        <f t="shared" si="41"/>
        <v>0</v>
      </c>
      <c r="M25">
        <f t="shared" si="42"/>
        <v>0</v>
      </c>
      <c r="O25">
        <f t="shared" si="43"/>
        <v>0</v>
      </c>
    </row>
    <row r="26" spans="1:15" x14ac:dyDescent="0.25">
      <c r="B26" s="3"/>
      <c r="C26" s="3"/>
      <c r="D26" s="3"/>
      <c r="E26" s="2" t="e">
        <f t="shared" ref="E26:E27" si="47">(B26)/(B26+C26+D26)</f>
        <v>#DIV/0!</v>
      </c>
      <c r="F26" s="3"/>
      <c r="G26" s="3"/>
      <c r="H26">
        <f t="shared" si="45"/>
        <v>0</v>
      </c>
      <c r="L26">
        <f t="shared" ref="L26:L27" si="48">B26*10</f>
        <v>0</v>
      </c>
      <c r="M26">
        <f t="shared" ref="M26:M27" si="49">D26*5</f>
        <v>0</v>
      </c>
      <c r="O26">
        <f t="shared" ref="O26:O27" si="50">SUM(I26:N26)</f>
        <v>0</v>
      </c>
    </row>
    <row r="27" spans="1:15" x14ac:dyDescent="0.25">
      <c r="B27" s="3"/>
      <c r="C27" s="3"/>
      <c r="D27" s="3"/>
      <c r="E27" s="2" t="e">
        <f t="shared" si="47"/>
        <v>#DIV/0!</v>
      </c>
      <c r="F27" s="3"/>
      <c r="G27" s="3"/>
      <c r="H27">
        <f t="shared" si="45"/>
        <v>0</v>
      </c>
      <c r="L27">
        <f t="shared" si="48"/>
        <v>0</v>
      </c>
      <c r="M27">
        <f t="shared" si="49"/>
        <v>0</v>
      </c>
      <c r="O27">
        <f t="shared" si="50"/>
        <v>0</v>
      </c>
    </row>
    <row r="28" spans="1:15" x14ac:dyDescent="0.25">
      <c r="B28" s="3"/>
      <c r="C28" s="3"/>
      <c r="D28" s="3"/>
      <c r="E28" s="2" t="e">
        <f t="shared" ref="E28:E30" si="51">(B28)/(B28+C28+D28)</f>
        <v>#DIV/0!</v>
      </c>
      <c r="F28" s="3"/>
      <c r="G28" s="3"/>
      <c r="H28">
        <f t="shared" si="45"/>
        <v>0</v>
      </c>
      <c r="L28">
        <f t="shared" ref="L28:L30" si="52">B28*10</f>
        <v>0</v>
      </c>
      <c r="M28">
        <f t="shared" ref="M28:M30" si="53">D28*5</f>
        <v>0</v>
      </c>
      <c r="O28">
        <f t="shared" ref="O28:O30" si="54">SUM(I28:N28)</f>
        <v>0</v>
      </c>
    </row>
    <row r="29" spans="1:15" x14ac:dyDescent="0.25">
      <c r="B29" s="3"/>
      <c r="C29" s="3"/>
      <c r="D29" s="3"/>
      <c r="E29" s="2" t="e">
        <f t="shared" si="51"/>
        <v>#DIV/0!</v>
      </c>
      <c r="F29" s="3"/>
      <c r="G29" s="3"/>
      <c r="H29">
        <f t="shared" ref="H29:H30" si="55">F29-G29</f>
        <v>0</v>
      </c>
      <c r="L29">
        <f t="shared" si="52"/>
        <v>0</v>
      </c>
      <c r="M29">
        <f t="shared" si="53"/>
        <v>0</v>
      </c>
      <c r="O29">
        <f t="shared" si="54"/>
        <v>0</v>
      </c>
    </row>
    <row r="30" spans="1:15" x14ac:dyDescent="0.25">
      <c r="B30" s="3"/>
      <c r="C30" s="3"/>
      <c r="D30" s="3"/>
      <c r="E30" s="2" t="e">
        <f t="shared" si="51"/>
        <v>#DIV/0!</v>
      </c>
      <c r="F30" s="3"/>
      <c r="G30" s="3"/>
      <c r="H30">
        <f t="shared" si="55"/>
        <v>0</v>
      </c>
      <c r="L30">
        <f t="shared" si="52"/>
        <v>0</v>
      </c>
      <c r="M30">
        <f t="shared" si="53"/>
        <v>0</v>
      </c>
      <c r="O30">
        <f t="shared" si="54"/>
        <v>0</v>
      </c>
    </row>
    <row r="31" spans="1:15" x14ac:dyDescent="0.25">
      <c r="B31" s="3"/>
      <c r="C31" s="3"/>
      <c r="D31" s="3"/>
      <c r="E31" s="2" t="e">
        <f t="shared" si="40"/>
        <v>#DIV/0!</v>
      </c>
      <c r="F31" s="3"/>
      <c r="G31" s="3"/>
      <c r="H31">
        <f t="shared" si="45"/>
        <v>0</v>
      </c>
      <c r="L31">
        <f t="shared" si="41"/>
        <v>0</v>
      </c>
      <c r="M31">
        <f t="shared" si="42"/>
        <v>0</v>
      </c>
      <c r="O31">
        <f t="shared" si="43"/>
        <v>0</v>
      </c>
    </row>
    <row r="32" spans="1:15" x14ac:dyDescent="0.25">
      <c r="B32" s="3"/>
      <c r="C32" s="3"/>
      <c r="D32" s="3"/>
      <c r="E32" s="2" t="e">
        <f t="shared" si="40"/>
        <v>#DIV/0!</v>
      </c>
      <c r="F32" s="3"/>
      <c r="G32" s="3"/>
      <c r="H32">
        <f>F32-G32</f>
        <v>0</v>
      </c>
      <c r="L32">
        <f t="shared" si="41"/>
        <v>0</v>
      </c>
      <c r="M32">
        <f t="shared" si="42"/>
        <v>0</v>
      </c>
      <c r="O32">
        <f t="shared" si="43"/>
        <v>0</v>
      </c>
    </row>
    <row r="33" spans="2:15" x14ac:dyDescent="0.25">
      <c r="B33" s="3"/>
      <c r="C33" s="3"/>
      <c r="D33" s="3"/>
      <c r="E33" s="2" t="e">
        <f t="shared" si="40"/>
        <v>#DIV/0!</v>
      </c>
      <c r="F33" s="3"/>
      <c r="G33" s="3"/>
      <c r="H33">
        <f t="shared" ref="H33:H84" si="56">F33-G33</f>
        <v>0</v>
      </c>
      <c r="L33">
        <f t="shared" si="41"/>
        <v>0</v>
      </c>
      <c r="M33">
        <f t="shared" si="42"/>
        <v>0</v>
      </c>
      <c r="O33">
        <f t="shared" si="43"/>
        <v>0</v>
      </c>
    </row>
    <row r="34" spans="2:15" x14ac:dyDescent="0.25">
      <c r="B34" s="3"/>
      <c r="C34" s="3"/>
      <c r="D34" s="3"/>
      <c r="E34" s="2" t="e">
        <f t="shared" ref="E34" si="57">(B34)/(B34+C34+D34)</f>
        <v>#DIV/0!</v>
      </c>
      <c r="F34" s="3"/>
      <c r="G34" s="3"/>
      <c r="H34">
        <f t="shared" si="56"/>
        <v>0</v>
      </c>
      <c r="L34">
        <f t="shared" ref="L34" si="58">B34*10</f>
        <v>0</v>
      </c>
      <c r="M34">
        <f t="shared" ref="M34" si="59">D34*5</f>
        <v>0</v>
      </c>
      <c r="O34">
        <f t="shared" ref="O34" si="60">SUM(I34:N34)</f>
        <v>0</v>
      </c>
    </row>
    <row r="35" spans="2:15" x14ac:dyDescent="0.25">
      <c r="B35" s="3"/>
      <c r="C35" s="3"/>
      <c r="D35" s="3"/>
      <c r="E35" s="2" t="e">
        <f t="shared" ref="E35" si="61">(B35)/(B35+C35+D35)</f>
        <v>#DIV/0!</v>
      </c>
      <c r="F35" s="3"/>
      <c r="G35" s="3"/>
      <c r="H35">
        <f t="shared" si="56"/>
        <v>0</v>
      </c>
      <c r="L35">
        <f t="shared" ref="L35" si="62">B35*10</f>
        <v>0</v>
      </c>
      <c r="M35">
        <f t="shared" ref="M35" si="63">D35*5</f>
        <v>0</v>
      </c>
      <c r="O35">
        <f t="shared" ref="O35" si="64">SUM(I35:N35)</f>
        <v>0</v>
      </c>
    </row>
    <row r="36" spans="2:15" x14ac:dyDescent="0.25">
      <c r="B36" s="3"/>
      <c r="C36" s="3"/>
      <c r="D36" s="3"/>
      <c r="E36" s="2" t="e">
        <f t="shared" si="40"/>
        <v>#DIV/0!</v>
      </c>
      <c r="F36" s="3"/>
      <c r="G36" s="3"/>
      <c r="H36">
        <f t="shared" si="56"/>
        <v>0</v>
      </c>
      <c r="L36">
        <f t="shared" si="41"/>
        <v>0</v>
      </c>
      <c r="M36">
        <f t="shared" si="42"/>
        <v>0</v>
      </c>
      <c r="O36">
        <f t="shared" si="43"/>
        <v>0</v>
      </c>
    </row>
    <row r="37" spans="2:15" x14ac:dyDescent="0.25">
      <c r="B37" s="3"/>
      <c r="C37" s="3"/>
      <c r="D37" s="3"/>
      <c r="E37" s="2" t="e">
        <f t="shared" si="40"/>
        <v>#DIV/0!</v>
      </c>
      <c r="F37" s="3"/>
      <c r="G37" s="3"/>
      <c r="H37">
        <f t="shared" si="56"/>
        <v>0</v>
      </c>
      <c r="L37">
        <f t="shared" si="41"/>
        <v>0</v>
      </c>
      <c r="M37">
        <f t="shared" si="42"/>
        <v>0</v>
      </c>
      <c r="O37">
        <f t="shared" ref="O37" si="65">SUM(I37:N37)</f>
        <v>0</v>
      </c>
    </row>
    <row r="38" spans="2:15" x14ac:dyDescent="0.25">
      <c r="B38" s="3"/>
      <c r="C38" s="3"/>
      <c r="D38" s="3"/>
      <c r="E38" s="2" t="e">
        <f t="shared" si="40"/>
        <v>#DIV/0!</v>
      </c>
      <c r="F38" s="3"/>
      <c r="G38" s="3"/>
      <c r="H38">
        <f t="shared" si="56"/>
        <v>0</v>
      </c>
      <c r="L38">
        <f t="shared" si="41"/>
        <v>0</v>
      </c>
      <c r="M38">
        <f t="shared" si="42"/>
        <v>0</v>
      </c>
      <c r="O38">
        <f t="shared" ref="O38" si="66">SUM(I38:N38)</f>
        <v>0</v>
      </c>
    </row>
    <row r="39" spans="2:15" x14ac:dyDescent="0.25">
      <c r="B39" s="3"/>
      <c r="C39" s="3"/>
      <c r="D39" s="3"/>
      <c r="E39" s="2" t="e">
        <f t="shared" si="40"/>
        <v>#DIV/0!</v>
      </c>
      <c r="F39" s="3"/>
      <c r="G39" s="3"/>
      <c r="H39">
        <f t="shared" si="56"/>
        <v>0</v>
      </c>
      <c r="L39">
        <f t="shared" si="41"/>
        <v>0</v>
      </c>
      <c r="M39">
        <f t="shared" si="42"/>
        <v>0</v>
      </c>
      <c r="O39">
        <f t="shared" ref="O39" si="67">SUM(I39:N39)</f>
        <v>0</v>
      </c>
    </row>
    <row r="40" spans="2:15" x14ac:dyDescent="0.25">
      <c r="B40" s="3"/>
      <c r="C40" s="3"/>
      <c r="D40" s="3"/>
      <c r="E40" s="2" t="e">
        <f t="shared" si="40"/>
        <v>#DIV/0!</v>
      </c>
      <c r="F40" s="3"/>
      <c r="G40" s="3"/>
      <c r="H40">
        <f t="shared" si="56"/>
        <v>0</v>
      </c>
      <c r="L40">
        <f t="shared" si="41"/>
        <v>0</v>
      </c>
      <c r="M40">
        <f t="shared" si="42"/>
        <v>0</v>
      </c>
      <c r="O40">
        <f t="shared" si="43"/>
        <v>0</v>
      </c>
    </row>
    <row r="41" spans="2:15" x14ac:dyDescent="0.25">
      <c r="B41" s="3"/>
      <c r="C41" s="3"/>
      <c r="D41" s="3"/>
      <c r="E41" s="2" t="e">
        <f t="shared" si="40"/>
        <v>#DIV/0!</v>
      </c>
      <c r="F41" s="3"/>
      <c r="G41" s="3"/>
      <c r="H41">
        <f t="shared" si="56"/>
        <v>0</v>
      </c>
      <c r="L41">
        <f t="shared" si="41"/>
        <v>0</v>
      </c>
      <c r="M41">
        <f t="shared" si="42"/>
        <v>0</v>
      </c>
      <c r="O41">
        <f t="shared" si="43"/>
        <v>0</v>
      </c>
    </row>
    <row r="42" spans="2:15" x14ac:dyDescent="0.25">
      <c r="B42" s="3"/>
      <c r="C42" s="3"/>
      <c r="D42" s="3"/>
      <c r="E42" s="2" t="e">
        <f t="shared" si="40"/>
        <v>#DIV/0!</v>
      </c>
      <c r="F42" s="3"/>
      <c r="G42" s="3"/>
      <c r="H42">
        <f t="shared" si="56"/>
        <v>0</v>
      </c>
      <c r="L42">
        <f t="shared" si="41"/>
        <v>0</v>
      </c>
      <c r="M42">
        <f t="shared" si="42"/>
        <v>0</v>
      </c>
      <c r="O42">
        <f t="shared" si="43"/>
        <v>0</v>
      </c>
    </row>
    <row r="43" spans="2:15" x14ac:dyDescent="0.25">
      <c r="B43" s="3"/>
      <c r="C43" s="3"/>
      <c r="D43" s="3"/>
      <c r="E43" s="2" t="e">
        <f t="shared" si="40"/>
        <v>#DIV/0!</v>
      </c>
      <c r="F43" s="3"/>
      <c r="G43" s="3"/>
      <c r="H43">
        <f t="shared" si="56"/>
        <v>0</v>
      </c>
      <c r="L43">
        <f t="shared" si="41"/>
        <v>0</v>
      </c>
      <c r="M43">
        <f t="shared" si="42"/>
        <v>0</v>
      </c>
      <c r="O43">
        <f t="shared" si="43"/>
        <v>0</v>
      </c>
    </row>
    <row r="44" spans="2:15" x14ac:dyDescent="0.25">
      <c r="B44" s="3"/>
      <c r="C44" s="3"/>
      <c r="D44" s="3"/>
      <c r="E44" s="2" t="e">
        <f t="shared" si="40"/>
        <v>#DIV/0!</v>
      </c>
      <c r="F44" s="3"/>
      <c r="G44" s="3"/>
      <c r="H44">
        <f t="shared" si="56"/>
        <v>0</v>
      </c>
      <c r="L44">
        <f t="shared" si="41"/>
        <v>0</v>
      </c>
      <c r="M44">
        <f t="shared" si="42"/>
        <v>0</v>
      </c>
      <c r="O44">
        <f t="shared" si="43"/>
        <v>0</v>
      </c>
    </row>
    <row r="45" spans="2:15" x14ac:dyDescent="0.25">
      <c r="B45" s="3"/>
      <c r="C45" s="3"/>
      <c r="D45" s="3"/>
      <c r="E45" s="2" t="e">
        <f t="shared" si="40"/>
        <v>#DIV/0!</v>
      </c>
      <c r="F45" s="3"/>
      <c r="G45" s="3"/>
      <c r="H45">
        <f t="shared" si="56"/>
        <v>0</v>
      </c>
      <c r="L45">
        <f t="shared" si="41"/>
        <v>0</v>
      </c>
      <c r="M45">
        <f t="shared" si="42"/>
        <v>0</v>
      </c>
      <c r="O45">
        <f t="shared" si="43"/>
        <v>0</v>
      </c>
    </row>
    <row r="46" spans="2:15" x14ac:dyDescent="0.25">
      <c r="B46" s="3"/>
      <c r="C46" s="3"/>
      <c r="D46" s="3"/>
      <c r="E46" s="2" t="e">
        <f t="shared" si="40"/>
        <v>#DIV/0!</v>
      </c>
      <c r="F46" s="3"/>
      <c r="G46" s="3"/>
      <c r="H46">
        <f t="shared" si="56"/>
        <v>0</v>
      </c>
      <c r="L46">
        <f t="shared" si="41"/>
        <v>0</v>
      </c>
      <c r="M46">
        <f t="shared" si="42"/>
        <v>0</v>
      </c>
      <c r="O46">
        <f t="shared" si="43"/>
        <v>0</v>
      </c>
    </row>
    <row r="47" spans="2:15" x14ac:dyDescent="0.25">
      <c r="B47" s="3"/>
      <c r="C47" s="3"/>
      <c r="D47" s="3"/>
      <c r="E47" s="2" t="e">
        <f t="shared" si="40"/>
        <v>#DIV/0!</v>
      </c>
      <c r="F47" s="3"/>
      <c r="G47" s="3"/>
      <c r="H47">
        <f t="shared" si="56"/>
        <v>0</v>
      </c>
      <c r="L47">
        <f t="shared" si="41"/>
        <v>0</v>
      </c>
      <c r="M47">
        <f t="shared" si="42"/>
        <v>0</v>
      </c>
      <c r="O47">
        <f t="shared" si="43"/>
        <v>0</v>
      </c>
    </row>
    <row r="48" spans="2:15" x14ac:dyDescent="0.25">
      <c r="B48" s="3"/>
      <c r="C48" s="3"/>
      <c r="D48" s="3"/>
      <c r="E48" s="2" t="e">
        <f t="shared" si="40"/>
        <v>#DIV/0!</v>
      </c>
      <c r="F48" s="3"/>
      <c r="G48" s="3"/>
      <c r="H48">
        <f t="shared" si="56"/>
        <v>0</v>
      </c>
      <c r="L48">
        <f t="shared" si="41"/>
        <v>0</v>
      </c>
      <c r="M48">
        <f t="shared" si="42"/>
        <v>0</v>
      </c>
      <c r="O48">
        <f t="shared" si="43"/>
        <v>0</v>
      </c>
    </row>
    <row r="49" spans="2:15" x14ac:dyDescent="0.25">
      <c r="B49" s="3"/>
      <c r="C49" s="3"/>
      <c r="D49" s="3"/>
      <c r="E49" s="2" t="e">
        <f t="shared" si="40"/>
        <v>#DIV/0!</v>
      </c>
      <c r="F49" s="3"/>
      <c r="G49" s="3"/>
      <c r="H49">
        <f t="shared" si="56"/>
        <v>0</v>
      </c>
      <c r="L49">
        <f t="shared" si="41"/>
        <v>0</v>
      </c>
      <c r="M49">
        <f t="shared" si="42"/>
        <v>0</v>
      </c>
      <c r="O49">
        <f t="shared" si="43"/>
        <v>0</v>
      </c>
    </row>
    <row r="50" spans="2:15" x14ac:dyDescent="0.25">
      <c r="B50" s="3"/>
      <c r="C50" s="3"/>
      <c r="D50" s="3"/>
      <c r="E50" s="2" t="e">
        <f t="shared" si="40"/>
        <v>#DIV/0!</v>
      </c>
      <c r="F50" s="3"/>
      <c r="G50" s="3"/>
      <c r="H50">
        <f t="shared" si="56"/>
        <v>0</v>
      </c>
      <c r="L50">
        <f t="shared" si="41"/>
        <v>0</v>
      </c>
      <c r="M50">
        <f t="shared" si="42"/>
        <v>0</v>
      </c>
      <c r="O50">
        <f t="shared" si="43"/>
        <v>0</v>
      </c>
    </row>
    <row r="51" spans="2:15" x14ac:dyDescent="0.25">
      <c r="B51" s="3"/>
      <c r="C51" s="3"/>
      <c r="D51" s="3"/>
      <c r="E51" s="2" t="e">
        <f t="shared" si="40"/>
        <v>#DIV/0!</v>
      </c>
      <c r="F51" s="3"/>
      <c r="G51" s="3"/>
      <c r="H51">
        <f t="shared" si="56"/>
        <v>0</v>
      </c>
      <c r="L51">
        <f t="shared" si="41"/>
        <v>0</v>
      </c>
      <c r="M51">
        <f t="shared" si="42"/>
        <v>0</v>
      </c>
      <c r="O51">
        <f t="shared" si="43"/>
        <v>0</v>
      </c>
    </row>
    <row r="52" spans="2:15" x14ac:dyDescent="0.25">
      <c r="B52" s="3"/>
      <c r="C52" s="3"/>
      <c r="D52" s="3"/>
      <c r="E52" s="2" t="e">
        <f t="shared" si="40"/>
        <v>#DIV/0!</v>
      </c>
      <c r="F52" s="3"/>
      <c r="G52" s="3"/>
      <c r="H52">
        <f t="shared" si="56"/>
        <v>0</v>
      </c>
      <c r="L52">
        <f t="shared" si="41"/>
        <v>0</v>
      </c>
      <c r="M52">
        <f t="shared" si="42"/>
        <v>0</v>
      </c>
      <c r="O52">
        <f t="shared" si="43"/>
        <v>0</v>
      </c>
    </row>
    <row r="53" spans="2:15" x14ac:dyDescent="0.25">
      <c r="B53" s="3"/>
      <c r="C53" s="3"/>
      <c r="D53" s="3"/>
      <c r="E53" s="2" t="e">
        <f t="shared" si="40"/>
        <v>#DIV/0!</v>
      </c>
      <c r="F53" s="3"/>
      <c r="G53" s="3"/>
      <c r="H53">
        <f t="shared" si="56"/>
        <v>0</v>
      </c>
      <c r="L53">
        <f t="shared" si="41"/>
        <v>0</v>
      </c>
      <c r="M53">
        <f t="shared" si="42"/>
        <v>0</v>
      </c>
      <c r="O53">
        <f t="shared" si="43"/>
        <v>0</v>
      </c>
    </row>
    <row r="54" spans="2:15" x14ac:dyDescent="0.25">
      <c r="B54" s="3"/>
      <c r="C54" s="3"/>
      <c r="D54" s="3"/>
      <c r="E54" s="2" t="e">
        <f t="shared" si="40"/>
        <v>#DIV/0!</v>
      </c>
      <c r="F54" s="3"/>
      <c r="G54" s="3"/>
      <c r="H54">
        <f t="shared" si="56"/>
        <v>0</v>
      </c>
      <c r="L54">
        <f t="shared" si="41"/>
        <v>0</v>
      </c>
      <c r="M54">
        <f t="shared" si="42"/>
        <v>0</v>
      </c>
      <c r="O54">
        <f t="shared" si="43"/>
        <v>0</v>
      </c>
    </row>
    <row r="55" spans="2:15" x14ac:dyDescent="0.25">
      <c r="B55" s="3"/>
      <c r="C55" s="3"/>
      <c r="D55" s="3"/>
      <c r="E55" s="2" t="e">
        <f t="shared" si="40"/>
        <v>#DIV/0!</v>
      </c>
      <c r="F55" s="3"/>
      <c r="G55" s="3"/>
      <c r="H55">
        <f t="shared" si="56"/>
        <v>0</v>
      </c>
      <c r="L55">
        <f t="shared" si="41"/>
        <v>0</v>
      </c>
      <c r="M55">
        <f t="shared" si="42"/>
        <v>0</v>
      </c>
      <c r="O55">
        <f t="shared" si="43"/>
        <v>0</v>
      </c>
    </row>
    <row r="56" spans="2:15" x14ac:dyDescent="0.25">
      <c r="B56" s="3"/>
      <c r="C56" s="3"/>
      <c r="D56" s="3"/>
      <c r="E56" s="2" t="e">
        <f t="shared" si="40"/>
        <v>#DIV/0!</v>
      </c>
      <c r="F56" s="3"/>
      <c r="G56" s="3"/>
      <c r="H56">
        <f>F56-G56</f>
        <v>0</v>
      </c>
      <c r="L56">
        <f t="shared" si="41"/>
        <v>0</v>
      </c>
      <c r="M56">
        <f t="shared" si="42"/>
        <v>0</v>
      </c>
      <c r="O56">
        <f t="shared" si="43"/>
        <v>0</v>
      </c>
    </row>
    <row r="57" spans="2:15" x14ac:dyDescent="0.25">
      <c r="B57" s="3"/>
      <c r="C57" s="3"/>
      <c r="D57" s="3"/>
      <c r="E57" s="2" t="e">
        <f t="shared" si="40"/>
        <v>#DIV/0!</v>
      </c>
      <c r="F57" s="3"/>
      <c r="G57" s="3"/>
      <c r="H57">
        <f t="shared" ref="H57" si="68">F57-G57</f>
        <v>0</v>
      </c>
      <c r="L57">
        <f t="shared" si="41"/>
        <v>0</v>
      </c>
      <c r="M57">
        <f t="shared" si="42"/>
        <v>0</v>
      </c>
      <c r="O57">
        <f t="shared" si="43"/>
        <v>0</v>
      </c>
    </row>
    <row r="58" spans="2:15" x14ac:dyDescent="0.25">
      <c r="B58" s="3"/>
      <c r="C58" s="3"/>
      <c r="D58" s="3"/>
      <c r="E58" s="2" t="e">
        <f t="shared" si="40"/>
        <v>#DIV/0!</v>
      </c>
      <c r="F58" s="3"/>
      <c r="G58" s="3"/>
      <c r="H58">
        <f t="shared" si="56"/>
        <v>0</v>
      </c>
      <c r="L58">
        <f t="shared" si="41"/>
        <v>0</v>
      </c>
      <c r="M58">
        <f t="shared" si="42"/>
        <v>0</v>
      </c>
      <c r="O58">
        <f t="shared" si="43"/>
        <v>0</v>
      </c>
    </row>
    <row r="59" spans="2:15" x14ac:dyDescent="0.25">
      <c r="B59" s="3"/>
      <c r="C59" s="3"/>
      <c r="D59" s="3"/>
      <c r="E59" s="2" t="e">
        <f t="shared" si="40"/>
        <v>#DIV/0!</v>
      </c>
      <c r="F59" s="3"/>
      <c r="G59" s="3"/>
      <c r="H59">
        <f t="shared" si="56"/>
        <v>0</v>
      </c>
      <c r="L59">
        <f t="shared" si="41"/>
        <v>0</v>
      </c>
      <c r="M59">
        <f t="shared" si="42"/>
        <v>0</v>
      </c>
      <c r="O59">
        <f t="shared" si="43"/>
        <v>0</v>
      </c>
    </row>
    <row r="60" spans="2:15" x14ac:dyDescent="0.25">
      <c r="B60" s="3"/>
      <c r="C60" s="3"/>
      <c r="D60" s="3"/>
      <c r="E60" s="2" t="e">
        <f t="shared" si="40"/>
        <v>#DIV/0!</v>
      </c>
      <c r="F60" s="3"/>
      <c r="G60" s="3"/>
      <c r="H60">
        <f t="shared" si="56"/>
        <v>0</v>
      </c>
      <c r="L60">
        <f t="shared" si="41"/>
        <v>0</v>
      </c>
      <c r="M60">
        <f t="shared" si="42"/>
        <v>0</v>
      </c>
      <c r="O60">
        <f t="shared" si="43"/>
        <v>0</v>
      </c>
    </row>
    <row r="61" spans="2:15" x14ac:dyDescent="0.25">
      <c r="B61" s="3"/>
      <c r="C61" s="3"/>
      <c r="D61" s="3"/>
      <c r="E61" s="2" t="e">
        <f t="shared" si="40"/>
        <v>#DIV/0!</v>
      </c>
      <c r="F61" s="3"/>
      <c r="G61" s="3"/>
      <c r="H61">
        <f t="shared" si="56"/>
        <v>0</v>
      </c>
      <c r="L61">
        <f t="shared" si="41"/>
        <v>0</v>
      </c>
      <c r="M61">
        <f t="shared" si="42"/>
        <v>0</v>
      </c>
      <c r="O61">
        <f t="shared" si="43"/>
        <v>0</v>
      </c>
    </row>
    <row r="62" spans="2:15" x14ac:dyDescent="0.25">
      <c r="B62" s="3"/>
      <c r="C62" s="3"/>
      <c r="D62" s="3"/>
      <c r="E62" s="2" t="e">
        <f t="shared" si="40"/>
        <v>#DIV/0!</v>
      </c>
      <c r="F62" s="3"/>
      <c r="G62" s="3"/>
      <c r="H62">
        <f t="shared" si="56"/>
        <v>0</v>
      </c>
      <c r="L62">
        <f t="shared" si="41"/>
        <v>0</v>
      </c>
      <c r="M62">
        <f t="shared" si="42"/>
        <v>0</v>
      </c>
      <c r="O62">
        <f t="shared" si="43"/>
        <v>0</v>
      </c>
    </row>
    <row r="63" spans="2:15" x14ac:dyDescent="0.25">
      <c r="B63" s="3"/>
      <c r="C63" s="3"/>
      <c r="D63" s="3"/>
      <c r="E63" s="2" t="e">
        <f t="shared" si="40"/>
        <v>#DIV/0!</v>
      </c>
      <c r="F63" s="3"/>
      <c r="G63" s="3"/>
      <c r="H63">
        <f t="shared" si="56"/>
        <v>0</v>
      </c>
      <c r="L63">
        <f t="shared" si="41"/>
        <v>0</v>
      </c>
      <c r="M63">
        <f t="shared" si="42"/>
        <v>0</v>
      </c>
      <c r="O63">
        <f t="shared" si="43"/>
        <v>0</v>
      </c>
    </row>
    <row r="64" spans="2:15" x14ac:dyDescent="0.25">
      <c r="B64" s="3"/>
      <c r="C64" s="3"/>
      <c r="D64" s="3"/>
      <c r="E64" s="2" t="e">
        <f t="shared" si="40"/>
        <v>#DIV/0!</v>
      </c>
      <c r="F64" s="3"/>
      <c r="G64" s="3"/>
      <c r="H64">
        <f t="shared" si="56"/>
        <v>0</v>
      </c>
      <c r="L64">
        <f t="shared" si="41"/>
        <v>0</v>
      </c>
      <c r="M64">
        <f t="shared" si="42"/>
        <v>0</v>
      </c>
      <c r="O64">
        <f t="shared" si="43"/>
        <v>0</v>
      </c>
    </row>
    <row r="65" spans="2:15" x14ac:dyDescent="0.25">
      <c r="B65" s="3"/>
      <c r="C65" s="3"/>
      <c r="D65" s="3"/>
      <c r="E65" s="2" t="e">
        <f t="shared" si="40"/>
        <v>#DIV/0!</v>
      </c>
      <c r="F65" s="3"/>
      <c r="G65" s="3"/>
      <c r="H65">
        <f t="shared" si="56"/>
        <v>0</v>
      </c>
      <c r="L65">
        <f t="shared" si="41"/>
        <v>0</v>
      </c>
      <c r="M65">
        <f t="shared" si="42"/>
        <v>0</v>
      </c>
      <c r="O65">
        <f t="shared" si="43"/>
        <v>0</v>
      </c>
    </row>
    <row r="66" spans="2:15" x14ac:dyDescent="0.25">
      <c r="B66" s="3"/>
      <c r="C66" s="3"/>
      <c r="D66" s="3"/>
      <c r="E66" s="2" t="e">
        <f t="shared" si="40"/>
        <v>#DIV/0!</v>
      </c>
      <c r="F66" s="3"/>
      <c r="G66" s="3"/>
      <c r="H66">
        <f t="shared" si="56"/>
        <v>0</v>
      </c>
      <c r="L66">
        <f t="shared" si="41"/>
        <v>0</v>
      </c>
      <c r="M66">
        <f t="shared" si="42"/>
        <v>0</v>
      </c>
      <c r="O66">
        <f t="shared" si="43"/>
        <v>0</v>
      </c>
    </row>
    <row r="67" spans="2:15" x14ac:dyDescent="0.25">
      <c r="B67" s="3"/>
      <c r="C67" s="3"/>
      <c r="D67" s="3"/>
      <c r="E67" s="2" t="e">
        <f t="shared" si="40"/>
        <v>#DIV/0!</v>
      </c>
      <c r="F67" s="3"/>
      <c r="G67" s="3"/>
      <c r="H67">
        <f t="shared" si="56"/>
        <v>0</v>
      </c>
      <c r="L67">
        <f t="shared" si="41"/>
        <v>0</v>
      </c>
      <c r="M67">
        <f t="shared" si="42"/>
        <v>0</v>
      </c>
      <c r="O67">
        <f t="shared" si="43"/>
        <v>0</v>
      </c>
    </row>
    <row r="68" spans="2:15" x14ac:dyDescent="0.25">
      <c r="B68" s="3"/>
      <c r="C68" s="3"/>
      <c r="D68" s="3"/>
      <c r="E68" s="2" t="e">
        <f t="shared" si="40"/>
        <v>#DIV/0!</v>
      </c>
      <c r="F68" s="3"/>
      <c r="G68" s="3"/>
      <c r="H68">
        <f t="shared" si="56"/>
        <v>0</v>
      </c>
      <c r="L68">
        <f t="shared" si="41"/>
        <v>0</v>
      </c>
      <c r="M68">
        <f t="shared" si="42"/>
        <v>0</v>
      </c>
      <c r="O68">
        <f t="shared" si="43"/>
        <v>0</v>
      </c>
    </row>
    <row r="69" spans="2:15" x14ac:dyDescent="0.25">
      <c r="B69" s="3"/>
      <c r="C69" s="3"/>
      <c r="D69" s="3"/>
      <c r="E69" s="2" t="e">
        <f t="shared" si="40"/>
        <v>#DIV/0!</v>
      </c>
      <c r="F69" s="3"/>
      <c r="G69" s="3"/>
      <c r="H69">
        <f t="shared" si="56"/>
        <v>0</v>
      </c>
      <c r="L69">
        <f t="shared" si="41"/>
        <v>0</v>
      </c>
      <c r="M69">
        <f t="shared" si="42"/>
        <v>0</v>
      </c>
      <c r="O69">
        <f t="shared" si="43"/>
        <v>0</v>
      </c>
    </row>
    <row r="70" spans="2:15" x14ac:dyDescent="0.25">
      <c r="B70" s="3"/>
      <c r="C70" s="3"/>
      <c r="D70" s="3"/>
      <c r="E70" s="2" t="e">
        <f t="shared" si="40"/>
        <v>#DIV/0!</v>
      </c>
      <c r="F70" s="3"/>
      <c r="G70" s="3"/>
      <c r="H70">
        <f t="shared" si="56"/>
        <v>0</v>
      </c>
      <c r="L70">
        <f t="shared" si="41"/>
        <v>0</v>
      </c>
      <c r="M70">
        <f t="shared" si="42"/>
        <v>0</v>
      </c>
      <c r="O70">
        <f t="shared" si="43"/>
        <v>0</v>
      </c>
    </row>
    <row r="71" spans="2:15" x14ac:dyDescent="0.25">
      <c r="B71" s="3"/>
      <c r="C71" s="3"/>
      <c r="D71" s="3"/>
      <c r="E71" s="2" t="e">
        <f t="shared" si="40"/>
        <v>#DIV/0!</v>
      </c>
      <c r="F71" s="3"/>
      <c r="G71" s="3"/>
      <c r="H71">
        <f t="shared" si="56"/>
        <v>0</v>
      </c>
      <c r="L71">
        <f t="shared" si="41"/>
        <v>0</v>
      </c>
      <c r="M71">
        <f t="shared" si="42"/>
        <v>0</v>
      </c>
      <c r="O71">
        <f t="shared" si="43"/>
        <v>0</v>
      </c>
    </row>
    <row r="72" spans="2:15" x14ac:dyDescent="0.25">
      <c r="B72" s="3"/>
      <c r="C72" s="3"/>
      <c r="D72" s="3"/>
      <c r="E72" s="2" t="e">
        <f t="shared" si="40"/>
        <v>#DIV/0!</v>
      </c>
      <c r="F72" s="3"/>
      <c r="G72" s="3"/>
      <c r="H72">
        <f t="shared" si="56"/>
        <v>0</v>
      </c>
      <c r="L72">
        <f t="shared" si="41"/>
        <v>0</v>
      </c>
      <c r="M72">
        <f t="shared" si="42"/>
        <v>0</v>
      </c>
      <c r="O72">
        <f t="shared" si="43"/>
        <v>0</v>
      </c>
    </row>
    <row r="73" spans="2:15" x14ac:dyDescent="0.25">
      <c r="B73" s="3"/>
      <c r="C73" s="3"/>
      <c r="D73" s="3"/>
      <c r="E73" s="2" t="e">
        <f t="shared" si="40"/>
        <v>#DIV/0!</v>
      </c>
      <c r="F73" s="3"/>
      <c r="G73" s="3"/>
      <c r="H73">
        <f t="shared" si="56"/>
        <v>0</v>
      </c>
      <c r="L73">
        <f t="shared" si="41"/>
        <v>0</v>
      </c>
      <c r="M73">
        <f t="shared" si="42"/>
        <v>0</v>
      </c>
      <c r="O73">
        <f t="shared" si="43"/>
        <v>0</v>
      </c>
    </row>
    <row r="74" spans="2:15" x14ac:dyDescent="0.25">
      <c r="B74" s="3"/>
      <c r="C74" s="3"/>
      <c r="D74" s="3"/>
      <c r="E74" s="2" t="e">
        <f t="shared" si="40"/>
        <v>#DIV/0!</v>
      </c>
      <c r="F74" s="3"/>
      <c r="G74" s="3"/>
      <c r="H74">
        <f t="shared" si="56"/>
        <v>0</v>
      </c>
      <c r="L74">
        <f t="shared" si="41"/>
        <v>0</v>
      </c>
      <c r="M74">
        <f t="shared" si="42"/>
        <v>0</v>
      </c>
      <c r="O74">
        <f t="shared" si="43"/>
        <v>0</v>
      </c>
    </row>
    <row r="75" spans="2:15" x14ac:dyDescent="0.25">
      <c r="B75" s="3"/>
      <c r="C75" s="3"/>
      <c r="D75" s="3"/>
      <c r="E75" s="2" t="e">
        <f t="shared" si="40"/>
        <v>#DIV/0!</v>
      </c>
      <c r="F75" s="3"/>
      <c r="G75" s="3"/>
      <c r="H75">
        <f t="shared" si="56"/>
        <v>0</v>
      </c>
      <c r="L75">
        <f t="shared" si="41"/>
        <v>0</v>
      </c>
      <c r="M75">
        <f t="shared" si="42"/>
        <v>0</v>
      </c>
      <c r="O75">
        <f t="shared" si="43"/>
        <v>0</v>
      </c>
    </row>
    <row r="76" spans="2:15" x14ac:dyDescent="0.25">
      <c r="B76" s="3"/>
      <c r="C76" s="3"/>
      <c r="D76" s="3"/>
      <c r="E76" s="2" t="e">
        <f t="shared" si="40"/>
        <v>#DIV/0!</v>
      </c>
      <c r="F76" s="3"/>
      <c r="G76" s="3"/>
      <c r="H76">
        <f t="shared" si="56"/>
        <v>0</v>
      </c>
      <c r="L76">
        <f t="shared" si="41"/>
        <v>0</v>
      </c>
      <c r="M76">
        <f t="shared" si="42"/>
        <v>0</v>
      </c>
      <c r="O76">
        <f t="shared" si="43"/>
        <v>0</v>
      </c>
    </row>
    <row r="77" spans="2:15" x14ac:dyDescent="0.25">
      <c r="B77" s="3"/>
      <c r="C77" s="3"/>
      <c r="D77" s="3"/>
      <c r="E77" s="2" t="e">
        <f t="shared" si="40"/>
        <v>#DIV/0!</v>
      </c>
      <c r="F77" s="3"/>
      <c r="G77" s="3"/>
      <c r="H77">
        <f t="shared" si="56"/>
        <v>0</v>
      </c>
      <c r="L77">
        <f t="shared" si="41"/>
        <v>0</v>
      </c>
      <c r="M77">
        <f t="shared" si="42"/>
        <v>0</v>
      </c>
      <c r="O77">
        <f t="shared" si="43"/>
        <v>0</v>
      </c>
    </row>
    <row r="78" spans="2:15" x14ac:dyDescent="0.25">
      <c r="B78" s="3"/>
      <c r="C78" s="3"/>
      <c r="D78" s="3"/>
      <c r="E78" s="2" t="e">
        <f t="shared" si="40"/>
        <v>#DIV/0!</v>
      </c>
      <c r="F78" s="3"/>
      <c r="G78" s="3"/>
      <c r="H78">
        <f t="shared" si="56"/>
        <v>0</v>
      </c>
      <c r="L78">
        <f t="shared" si="41"/>
        <v>0</v>
      </c>
      <c r="M78">
        <f t="shared" si="42"/>
        <v>0</v>
      </c>
      <c r="O78">
        <f t="shared" si="43"/>
        <v>0</v>
      </c>
    </row>
    <row r="79" spans="2:15" x14ac:dyDescent="0.25">
      <c r="B79" s="3"/>
      <c r="C79" s="3"/>
      <c r="D79" s="3"/>
      <c r="E79" s="2" t="e">
        <f t="shared" si="40"/>
        <v>#DIV/0!</v>
      </c>
      <c r="F79" s="3"/>
      <c r="G79" s="3"/>
      <c r="H79">
        <f t="shared" si="56"/>
        <v>0</v>
      </c>
      <c r="L79">
        <f t="shared" si="41"/>
        <v>0</v>
      </c>
      <c r="M79">
        <f t="shared" si="42"/>
        <v>0</v>
      </c>
      <c r="O79">
        <f t="shared" si="43"/>
        <v>0</v>
      </c>
    </row>
    <row r="80" spans="2:15" x14ac:dyDescent="0.25">
      <c r="B80" s="3"/>
      <c r="C80" s="3"/>
      <c r="D80" s="3"/>
      <c r="E80" s="2" t="e">
        <f t="shared" si="40"/>
        <v>#DIV/0!</v>
      </c>
      <c r="F80" s="3"/>
      <c r="G80" s="3"/>
      <c r="H80">
        <f t="shared" si="56"/>
        <v>0</v>
      </c>
      <c r="L80">
        <f t="shared" si="41"/>
        <v>0</v>
      </c>
      <c r="M80">
        <f t="shared" si="42"/>
        <v>0</v>
      </c>
      <c r="O80">
        <f t="shared" si="43"/>
        <v>0</v>
      </c>
    </row>
    <row r="81" spans="2:15" x14ac:dyDescent="0.25">
      <c r="B81" s="3"/>
      <c r="C81" s="3"/>
      <c r="D81" s="3"/>
      <c r="E81" s="2" t="e">
        <f t="shared" si="40"/>
        <v>#DIV/0!</v>
      </c>
      <c r="F81" s="3"/>
      <c r="G81" s="3"/>
      <c r="H81">
        <f t="shared" si="56"/>
        <v>0</v>
      </c>
      <c r="L81">
        <f t="shared" si="41"/>
        <v>0</v>
      </c>
      <c r="M81">
        <f t="shared" si="42"/>
        <v>0</v>
      </c>
      <c r="O81">
        <f t="shared" si="43"/>
        <v>0</v>
      </c>
    </row>
    <row r="82" spans="2:15" x14ac:dyDescent="0.25">
      <c r="B82" s="3"/>
      <c r="C82" s="3"/>
      <c r="D82" s="3"/>
      <c r="E82" s="2" t="e">
        <f t="shared" si="40"/>
        <v>#DIV/0!</v>
      </c>
      <c r="F82" s="3"/>
      <c r="G82" s="3"/>
      <c r="H82">
        <f t="shared" si="56"/>
        <v>0</v>
      </c>
      <c r="L82">
        <f t="shared" si="41"/>
        <v>0</v>
      </c>
      <c r="M82">
        <f t="shared" si="42"/>
        <v>0</v>
      </c>
      <c r="O82">
        <f t="shared" si="43"/>
        <v>0</v>
      </c>
    </row>
    <row r="83" spans="2:15" x14ac:dyDescent="0.25">
      <c r="B83" s="3"/>
      <c r="C83" s="3"/>
      <c r="D83" s="3"/>
      <c r="E83" s="2" t="e">
        <f t="shared" si="40"/>
        <v>#DIV/0!</v>
      </c>
      <c r="F83" s="3"/>
      <c r="G83" s="3"/>
      <c r="H83">
        <f t="shared" si="56"/>
        <v>0</v>
      </c>
      <c r="L83">
        <f t="shared" si="41"/>
        <v>0</v>
      </c>
      <c r="M83">
        <f t="shared" si="42"/>
        <v>0</v>
      </c>
      <c r="O83">
        <f t="shared" si="43"/>
        <v>0</v>
      </c>
    </row>
    <row r="84" spans="2:15" x14ac:dyDescent="0.25">
      <c r="B84" s="3"/>
      <c r="C84" s="3"/>
      <c r="D84" s="3"/>
      <c r="E84" s="2" t="e">
        <f t="shared" si="40"/>
        <v>#DIV/0!</v>
      </c>
      <c r="F84" s="3"/>
      <c r="G84" s="3"/>
      <c r="H84">
        <f t="shared" si="56"/>
        <v>0</v>
      </c>
      <c r="L84">
        <f t="shared" si="41"/>
        <v>0</v>
      </c>
      <c r="M84">
        <f t="shared" si="42"/>
        <v>0</v>
      </c>
      <c r="O84">
        <f t="shared" si="43"/>
        <v>0</v>
      </c>
    </row>
    <row r="85" spans="2:15" ht="15.75" customHeight="1" x14ac:dyDescent="0.25">
      <c r="B85" s="3"/>
      <c r="C85" s="3"/>
      <c r="D85" s="3"/>
      <c r="E85" s="2" t="e">
        <f t="shared" si="40"/>
        <v>#DIV/0!</v>
      </c>
      <c r="F85" s="3"/>
      <c r="G85" s="3"/>
      <c r="H85">
        <f>F85-G85</f>
        <v>0</v>
      </c>
      <c r="L85">
        <f t="shared" si="41"/>
        <v>0</v>
      </c>
      <c r="M85">
        <f t="shared" si="42"/>
        <v>0</v>
      </c>
      <c r="O85">
        <f t="shared" si="43"/>
        <v>0</v>
      </c>
    </row>
    <row r="86" spans="2:15" ht="15" customHeight="1" x14ac:dyDescent="0.25">
      <c r="B86" s="3"/>
      <c r="C86" s="3"/>
      <c r="D86" s="3"/>
      <c r="E86" s="2" t="e">
        <f t="shared" si="40"/>
        <v>#DIV/0!</v>
      </c>
      <c r="F86" s="3"/>
      <c r="G86" s="3"/>
      <c r="H86">
        <f t="shared" ref="H86:H149" si="69">F86-G86</f>
        <v>0</v>
      </c>
      <c r="L86">
        <f t="shared" si="41"/>
        <v>0</v>
      </c>
      <c r="M86">
        <f t="shared" si="42"/>
        <v>0</v>
      </c>
      <c r="O86">
        <f t="shared" si="43"/>
        <v>0</v>
      </c>
    </row>
    <row r="87" spans="2:15" x14ac:dyDescent="0.25">
      <c r="B87" s="3"/>
      <c r="C87" s="3"/>
      <c r="D87" s="3"/>
      <c r="E87" s="2" t="e">
        <f t="shared" si="40"/>
        <v>#DIV/0!</v>
      </c>
      <c r="F87" s="3"/>
      <c r="G87" s="3"/>
      <c r="H87">
        <f t="shared" si="69"/>
        <v>0</v>
      </c>
      <c r="L87">
        <f t="shared" si="41"/>
        <v>0</v>
      </c>
      <c r="M87">
        <f t="shared" si="42"/>
        <v>0</v>
      </c>
      <c r="O87">
        <f t="shared" si="43"/>
        <v>0</v>
      </c>
    </row>
    <row r="88" spans="2:15" x14ac:dyDescent="0.25">
      <c r="B88" s="3"/>
      <c r="C88" s="3"/>
      <c r="D88" s="3"/>
      <c r="E88" s="2" t="e">
        <f t="shared" si="40"/>
        <v>#DIV/0!</v>
      </c>
      <c r="H88">
        <f t="shared" si="69"/>
        <v>0</v>
      </c>
      <c r="L88">
        <v>0</v>
      </c>
      <c r="M88">
        <f t="shared" si="42"/>
        <v>0</v>
      </c>
      <c r="O88">
        <f t="shared" si="43"/>
        <v>0</v>
      </c>
    </row>
    <row r="89" spans="2:15" ht="14.25" customHeight="1" x14ac:dyDescent="0.25">
      <c r="B89" s="3"/>
      <c r="C89" s="3"/>
      <c r="D89" s="3"/>
      <c r="E89" s="2" t="e">
        <f t="shared" si="40"/>
        <v>#DIV/0!</v>
      </c>
      <c r="H89">
        <f t="shared" si="69"/>
        <v>0</v>
      </c>
      <c r="L89">
        <v>0</v>
      </c>
      <c r="M89">
        <f t="shared" si="42"/>
        <v>0</v>
      </c>
      <c r="O89">
        <f t="shared" si="43"/>
        <v>0</v>
      </c>
    </row>
    <row r="90" spans="2:15" x14ac:dyDescent="0.25">
      <c r="B90" s="3"/>
      <c r="C90" s="3"/>
      <c r="D90" s="3"/>
      <c r="E90" s="2" t="e">
        <f t="shared" si="40"/>
        <v>#DIV/0!</v>
      </c>
      <c r="H90">
        <f t="shared" si="69"/>
        <v>0</v>
      </c>
      <c r="L90">
        <f t="shared" ref="L90:L97" si="70">B90*10</f>
        <v>0</v>
      </c>
      <c r="M90">
        <f t="shared" si="42"/>
        <v>0</v>
      </c>
      <c r="O90">
        <f t="shared" si="43"/>
        <v>0</v>
      </c>
    </row>
    <row r="91" spans="2:15" x14ac:dyDescent="0.25">
      <c r="B91" s="3"/>
      <c r="C91" s="3"/>
      <c r="D91" s="3"/>
      <c r="E91" s="2" t="e">
        <f t="shared" si="40"/>
        <v>#DIV/0!</v>
      </c>
      <c r="H91">
        <f t="shared" si="69"/>
        <v>0</v>
      </c>
      <c r="L91">
        <f t="shared" si="70"/>
        <v>0</v>
      </c>
      <c r="M91">
        <f t="shared" si="42"/>
        <v>0</v>
      </c>
      <c r="O91">
        <f>SUM(I91:N91)</f>
        <v>0</v>
      </c>
    </row>
    <row r="92" spans="2:15" x14ac:dyDescent="0.25">
      <c r="B92" s="3"/>
      <c r="C92" s="3"/>
      <c r="D92" s="3"/>
      <c r="E92" s="2" t="e">
        <f t="shared" si="40"/>
        <v>#DIV/0!</v>
      </c>
      <c r="H92">
        <f t="shared" si="69"/>
        <v>0</v>
      </c>
      <c r="L92">
        <f t="shared" si="70"/>
        <v>0</v>
      </c>
      <c r="M92">
        <f t="shared" si="42"/>
        <v>0</v>
      </c>
      <c r="O92">
        <f t="shared" ref="O92:O155" si="71">SUM(I92:N92)</f>
        <v>0</v>
      </c>
    </row>
    <row r="93" spans="2:15" x14ac:dyDescent="0.25">
      <c r="B93" s="3"/>
      <c r="C93" s="3"/>
      <c r="D93" s="3"/>
      <c r="E93" s="2" t="e">
        <f t="shared" si="40"/>
        <v>#DIV/0!</v>
      </c>
      <c r="L93">
        <f t="shared" si="70"/>
        <v>0</v>
      </c>
      <c r="M93">
        <f t="shared" si="42"/>
        <v>0</v>
      </c>
      <c r="O93">
        <f t="shared" si="71"/>
        <v>0</v>
      </c>
    </row>
    <row r="94" spans="2:15" x14ac:dyDescent="0.25">
      <c r="B94" s="3"/>
      <c r="C94" s="3"/>
      <c r="D94" s="3"/>
      <c r="E94" s="2" t="e">
        <f t="shared" si="40"/>
        <v>#DIV/0!</v>
      </c>
      <c r="H94">
        <f t="shared" ref="H94:H99" si="72">F94-G94</f>
        <v>0</v>
      </c>
      <c r="L94">
        <f t="shared" si="70"/>
        <v>0</v>
      </c>
      <c r="M94">
        <f t="shared" si="42"/>
        <v>0</v>
      </c>
      <c r="O94">
        <f t="shared" si="71"/>
        <v>0</v>
      </c>
    </row>
    <row r="95" spans="2:15" x14ac:dyDescent="0.25">
      <c r="B95" s="3"/>
      <c r="C95" s="3"/>
      <c r="D95" s="3"/>
      <c r="E95" s="2" t="e">
        <f t="shared" si="40"/>
        <v>#DIV/0!</v>
      </c>
      <c r="H95">
        <f t="shared" si="72"/>
        <v>0</v>
      </c>
      <c r="L95">
        <f t="shared" si="70"/>
        <v>0</v>
      </c>
      <c r="M95">
        <f t="shared" si="42"/>
        <v>0</v>
      </c>
      <c r="O95">
        <f t="shared" si="71"/>
        <v>0</v>
      </c>
    </row>
    <row r="96" spans="2:15" x14ac:dyDescent="0.25">
      <c r="B96" s="3"/>
      <c r="C96" s="3"/>
      <c r="D96" s="3"/>
      <c r="E96" s="2" t="e">
        <f t="shared" si="40"/>
        <v>#DIV/0!</v>
      </c>
      <c r="H96">
        <f t="shared" si="72"/>
        <v>0</v>
      </c>
      <c r="L96">
        <f t="shared" si="70"/>
        <v>0</v>
      </c>
      <c r="M96">
        <f t="shared" si="42"/>
        <v>0</v>
      </c>
      <c r="O96">
        <f t="shared" si="71"/>
        <v>0</v>
      </c>
    </row>
    <row r="97" spans="2:15" x14ac:dyDescent="0.25">
      <c r="B97" s="3"/>
      <c r="C97" s="3"/>
      <c r="D97" s="3"/>
      <c r="E97" s="2" t="e">
        <f t="shared" si="40"/>
        <v>#DIV/0!</v>
      </c>
      <c r="H97">
        <f t="shared" si="72"/>
        <v>0</v>
      </c>
      <c r="L97">
        <f t="shared" si="70"/>
        <v>0</v>
      </c>
      <c r="M97">
        <f t="shared" si="42"/>
        <v>0</v>
      </c>
      <c r="O97">
        <f t="shared" si="71"/>
        <v>0</v>
      </c>
    </row>
    <row r="98" spans="2:15" ht="14.25" customHeight="1" x14ac:dyDescent="0.25">
      <c r="B98" s="3"/>
      <c r="C98" s="3"/>
      <c r="D98" s="3"/>
      <c r="E98" s="2" t="e">
        <f t="shared" ref="E98:E161" si="73">(B98)/(B98+C98+D98)</f>
        <v>#DIV/0!</v>
      </c>
      <c r="H98">
        <f t="shared" si="72"/>
        <v>0</v>
      </c>
      <c r="L98">
        <v>0</v>
      </c>
      <c r="M98">
        <f t="shared" ref="M98:M137" si="74">D98*5</f>
        <v>0</v>
      </c>
      <c r="O98">
        <f t="shared" si="71"/>
        <v>0</v>
      </c>
    </row>
    <row r="99" spans="2:15" x14ac:dyDescent="0.25">
      <c r="B99" s="3"/>
      <c r="C99" s="3"/>
      <c r="D99" s="3"/>
      <c r="E99" s="2" t="e">
        <f t="shared" si="73"/>
        <v>#DIV/0!</v>
      </c>
      <c r="H99">
        <f t="shared" si="72"/>
        <v>0</v>
      </c>
      <c r="L99">
        <f t="shared" ref="L99:L162" si="75">B99*10</f>
        <v>0</v>
      </c>
      <c r="M99">
        <f t="shared" si="74"/>
        <v>0</v>
      </c>
      <c r="O99">
        <f t="shared" si="71"/>
        <v>0</v>
      </c>
    </row>
    <row r="100" spans="2:15" x14ac:dyDescent="0.25">
      <c r="B100" s="3"/>
      <c r="C100" s="3"/>
      <c r="D100" s="3"/>
      <c r="E100" s="2" t="e">
        <f t="shared" si="73"/>
        <v>#DIV/0!</v>
      </c>
      <c r="H100">
        <f t="shared" si="69"/>
        <v>0</v>
      </c>
      <c r="L100">
        <f t="shared" si="75"/>
        <v>0</v>
      </c>
      <c r="M100">
        <f t="shared" si="74"/>
        <v>0</v>
      </c>
      <c r="O100">
        <f t="shared" si="71"/>
        <v>0</v>
      </c>
    </row>
    <row r="101" spans="2:15" x14ac:dyDescent="0.25">
      <c r="B101" s="3"/>
      <c r="C101" s="3"/>
      <c r="D101" s="3"/>
      <c r="E101" s="2" t="e">
        <f t="shared" si="73"/>
        <v>#DIV/0!</v>
      </c>
      <c r="H101">
        <f t="shared" si="69"/>
        <v>0</v>
      </c>
      <c r="L101">
        <f t="shared" si="75"/>
        <v>0</v>
      </c>
      <c r="M101">
        <f t="shared" si="74"/>
        <v>0</v>
      </c>
      <c r="O101">
        <f t="shared" si="71"/>
        <v>0</v>
      </c>
    </row>
    <row r="102" spans="2:15" x14ac:dyDescent="0.25">
      <c r="B102" s="3"/>
      <c r="C102" s="3"/>
      <c r="D102" s="3"/>
      <c r="E102" s="2" t="e">
        <f t="shared" si="73"/>
        <v>#DIV/0!</v>
      </c>
      <c r="H102">
        <f t="shared" si="69"/>
        <v>0</v>
      </c>
      <c r="L102">
        <f t="shared" si="75"/>
        <v>0</v>
      </c>
      <c r="M102">
        <f t="shared" si="74"/>
        <v>0</v>
      </c>
      <c r="O102">
        <f t="shared" si="71"/>
        <v>0</v>
      </c>
    </row>
    <row r="103" spans="2:15" ht="14.25" customHeight="1" x14ac:dyDescent="0.25">
      <c r="B103" s="3"/>
      <c r="C103" s="3"/>
      <c r="D103" s="3"/>
      <c r="E103" s="2" t="e">
        <f t="shared" si="73"/>
        <v>#DIV/0!</v>
      </c>
      <c r="H103">
        <f t="shared" si="69"/>
        <v>0</v>
      </c>
      <c r="L103">
        <v>0</v>
      </c>
      <c r="M103">
        <f t="shared" si="74"/>
        <v>0</v>
      </c>
      <c r="O103">
        <f t="shared" si="71"/>
        <v>0</v>
      </c>
    </row>
    <row r="104" spans="2:15" ht="14.25" customHeight="1" x14ac:dyDescent="0.25">
      <c r="B104" s="3"/>
      <c r="C104" s="3"/>
      <c r="D104" s="3"/>
      <c r="E104" s="2" t="e">
        <f t="shared" si="73"/>
        <v>#DIV/0!</v>
      </c>
      <c r="H104">
        <f t="shared" si="69"/>
        <v>0</v>
      </c>
      <c r="L104">
        <v>0</v>
      </c>
      <c r="M104">
        <f t="shared" si="74"/>
        <v>0</v>
      </c>
      <c r="O104">
        <f t="shared" si="71"/>
        <v>0</v>
      </c>
    </row>
    <row r="105" spans="2:15" x14ac:dyDescent="0.25">
      <c r="B105" s="3"/>
      <c r="C105" s="3"/>
      <c r="D105" s="3"/>
      <c r="E105" s="2" t="e">
        <f t="shared" si="73"/>
        <v>#DIV/0!</v>
      </c>
      <c r="H105">
        <f t="shared" si="69"/>
        <v>0</v>
      </c>
      <c r="L105">
        <f t="shared" ref="L105" si="76">B105*10</f>
        <v>0</v>
      </c>
      <c r="M105">
        <f t="shared" si="74"/>
        <v>0</v>
      </c>
      <c r="O105">
        <f t="shared" si="71"/>
        <v>0</v>
      </c>
    </row>
    <row r="106" spans="2:15" x14ac:dyDescent="0.25">
      <c r="B106" s="3"/>
      <c r="C106" s="3"/>
      <c r="D106" s="3"/>
      <c r="E106" s="2" t="e">
        <f t="shared" si="73"/>
        <v>#DIV/0!</v>
      </c>
      <c r="H106">
        <f t="shared" si="69"/>
        <v>0</v>
      </c>
      <c r="L106">
        <f t="shared" si="75"/>
        <v>0</v>
      </c>
      <c r="M106">
        <f t="shared" si="74"/>
        <v>0</v>
      </c>
      <c r="O106">
        <f t="shared" si="71"/>
        <v>0</v>
      </c>
    </row>
    <row r="107" spans="2:15" x14ac:dyDescent="0.25">
      <c r="B107" s="3"/>
      <c r="C107" s="3"/>
      <c r="D107" s="3"/>
      <c r="E107" s="2" t="e">
        <f t="shared" si="73"/>
        <v>#DIV/0!</v>
      </c>
      <c r="H107">
        <f t="shared" si="69"/>
        <v>0</v>
      </c>
      <c r="L107">
        <f t="shared" si="75"/>
        <v>0</v>
      </c>
      <c r="M107">
        <f t="shared" si="74"/>
        <v>0</v>
      </c>
      <c r="O107">
        <f t="shared" si="71"/>
        <v>0</v>
      </c>
    </row>
    <row r="108" spans="2:15" x14ac:dyDescent="0.25">
      <c r="B108" s="3"/>
      <c r="C108" s="3"/>
      <c r="D108" s="3"/>
      <c r="E108" s="2" t="e">
        <f t="shared" si="73"/>
        <v>#DIV/0!</v>
      </c>
      <c r="H108">
        <f t="shared" si="69"/>
        <v>0</v>
      </c>
      <c r="L108">
        <f t="shared" si="75"/>
        <v>0</v>
      </c>
      <c r="M108">
        <f t="shared" si="74"/>
        <v>0</v>
      </c>
      <c r="O108">
        <f t="shared" si="71"/>
        <v>0</v>
      </c>
    </row>
    <row r="109" spans="2:15" x14ac:dyDescent="0.25">
      <c r="B109" s="3"/>
      <c r="C109" s="3"/>
      <c r="D109" s="3"/>
      <c r="E109" s="2" t="e">
        <f t="shared" si="73"/>
        <v>#DIV/0!</v>
      </c>
      <c r="H109">
        <f t="shared" si="69"/>
        <v>0</v>
      </c>
      <c r="L109">
        <f t="shared" si="75"/>
        <v>0</v>
      </c>
      <c r="M109">
        <f t="shared" si="74"/>
        <v>0</v>
      </c>
      <c r="O109">
        <f t="shared" si="71"/>
        <v>0</v>
      </c>
    </row>
    <row r="110" spans="2:15" x14ac:dyDescent="0.25">
      <c r="B110" s="3"/>
      <c r="C110" s="3"/>
      <c r="D110" s="3"/>
      <c r="E110" s="2" t="e">
        <f t="shared" si="73"/>
        <v>#DIV/0!</v>
      </c>
      <c r="H110">
        <f t="shared" si="69"/>
        <v>0</v>
      </c>
      <c r="L110">
        <f t="shared" si="75"/>
        <v>0</v>
      </c>
      <c r="M110">
        <f t="shared" si="74"/>
        <v>0</v>
      </c>
      <c r="O110">
        <f t="shared" si="71"/>
        <v>0</v>
      </c>
    </row>
    <row r="111" spans="2:15" x14ac:dyDescent="0.25">
      <c r="B111" s="3"/>
      <c r="C111" s="3"/>
      <c r="D111" s="3"/>
      <c r="E111" s="2" t="e">
        <f t="shared" si="73"/>
        <v>#DIV/0!</v>
      </c>
      <c r="H111">
        <f t="shared" si="69"/>
        <v>0</v>
      </c>
      <c r="L111">
        <f t="shared" si="75"/>
        <v>0</v>
      </c>
      <c r="M111">
        <f t="shared" si="74"/>
        <v>0</v>
      </c>
      <c r="O111">
        <f t="shared" si="71"/>
        <v>0</v>
      </c>
    </row>
    <row r="112" spans="2:15" x14ac:dyDescent="0.25">
      <c r="B112" s="3"/>
      <c r="C112" s="3"/>
      <c r="D112" s="3"/>
      <c r="E112" s="2" t="e">
        <f t="shared" si="73"/>
        <v>#DIV/0!</v>
      </c>
      <c r="H112">
        <f t="shared" si="69"/>
        <v>0</v>
      </c>
      <c r="L112">
        <f t="shared" si="75"/>
        <v>0</v>
      </c>
      <c r="M112">
        <f t="shared" si="74"/>
        <v>0</v>
      </c>
      <c r="O112">
        <f t="shared" si="71"/>
        <v>0</v>
      </c>
    </row>
    <row r="113" spans="2:15" x14ac:dyDescent="0.25">
      <c r="B113" s="3"/>
      <c r="C113" s="3"/>
      <c r="D113" s="3"/>
      <c r="E113" s="2" t="e">
        <f t="shared" si="73"/>
        <v>#DIV/0!</v>
      </c>
      <c r="H113">
        <f t="shared" si="69"/>
        <v>0</v>
      </c>
      <c r="L113">
        <f t="shared" si="75"/>
        <v>0</v>
      </c>
      <c r="M113">
        <f t="shared" si="74"/>
        <v>0</v>
      </c>
      <c r="O113">
        <f t="shared" si="71"/>
        <v>0</v>
      </c>
    </row>
    <row r="114" spans="2:15" ht="14.25" customHeight="1" x14ac:dyDescent="0.25">
      <c r="B114" s="3"/>
      <c r="C114" s="3"/>
      <c r="D114" s="3"/>
      <c r="E114" s="2" t="e">
        <f t="shared" si="73"/>
        <v>#DIV/0!</v>
      </c>
      <c r="H114">
        <f t="shared" si="69"/>
        <v>0</v>
      </c>
      <c r="L114">
        <v>0</v>
      </c>
      <c r="M114">
        <f t="shared" si="74"/>
        <v>0</v>
      </c>
      <c r="O114">
        <f t="shared" si="71"/>
        <v>0</v>
      </c>
    </row>
    <row r="115" spans="2:15" ht="14.25" customHeight="1" x14ac:dyDescent="0.25">
      <c r="B115" s="3"/>
      <c r="C115" s="3"/>
      <c r="D115" s="3"/>
      <c r="E115" s="2" t="e">
        <f t="shared" si="73"/>
        <v>#DIV/0!</v>
      </c>
      <c r="H115">
        <f t="shared" si="69"/>
        <v>0</v>
      </c>
      <c r="L115">
        <v>0</v>
      </c>
      <c r="M115">
        <f t="shared" si="74"/>
        <v>0</v>
      </c>
      <c r="O115">
        <f t="shared" si="71"/>
        <v>0</v>
      </c>
    </row>
    <row r="116" spans="2:15" x14ac:dyDescent="0.25">
      <c r="B116" s="3"/>
      <c r="C116" s="3"/>
      <c r="D116" s="3"/>
      <c r="E116" s="2" t="e">
        <f t="shared" si="73"/>
        <v>#DIV/0!</v>
      </c>
      <c r="H116">
        <f t="shared" si="69"/>
        <v>0</v>
      </c>
      <c r="L116">
        <f t="shared" si="75"/>
        <v>0</v>
      </c>
      <c r="M116">
        <f t="shared" si="74"/>
        <v>0</v>
      </c>
      <c r="O116">
        <f t="shared" si="71"/>
        <v>0</v>
      </c>
    </row>
    <row r="117" spans="2:15" ht="14.25" customHeight="1" x14ac:dyDescent="0.25">
      <c r="B117" s="3"/>
      <c r="C117" s="3"/>
      <c r="D117" s="3"/>
      <c r="E117" s="2" t="e">
        <f t="shared" si="73"/>
        <v>#DIV/0!</v>
      </c>
      <c r="H117">
        <f t="shared" si="69"/>
        <v>0</v>
      </c>
      <c r="L117">
        <v>0</v>
      </c>
      <c r="M117">
        <f t="shared" si="74"/>
        <v>0</v>
      </c>
      <c r="O117">
        <f t="shared" si="71"/>
        <v>0</v>
      </c>
    </row>
    <row r="118" spans="2:15" x14ac:dyDescent="0.25">
      <c r="B118" s="3"/>
      <c r="C118" s="3"/>
      <c r="D118" s="3"/>
      <c r="E118" s="2" t="e">
        <f t="shared" si="73"/>
        <v>#DIV/0!</v>
      </c>
      <c r="H118">
        <f t="shared" si="69"/>
        <v>0</v>
      </c>
      <c r="L118">
        <f t="shared" ref="L118:L120" si="77">B118*10</f>
        <v>0</v>
      </c>
      <c r="M118">
        <f t="shared" si="74"/>
        <v>0</v>
      </c>
      <c r="O118">
        <f t="shared" si="71"/>
        <v>0</v>
      </c>
    </row>
    <row r="119" spans="2:15" x14ac:dyDescent="0.25">
      <c r="B119" s="3"/>
      <c r="C119" s="3"/>
      <c r="D119" s="3"/>
      <c r="E119" s="2" t="e">
        <f t="shared" si="73"/>
        <v>#DIV/0!</v>
      </c>
      <c r="H119">
        <f t="shared" si="69"/>
        <v>0</v>
      </c>
      <c r="L119">
        <f t="shared" si="77"/>
        <v>0</v>
      </c>
      <c r="M119">
        <f t="shared" si="74"/>
        <v>0</v>
      </c>
      <c r="O119">
        <f t="shared" si="71"/>
        <v>0</v>
      </c>
    </row>
    <row r="120" spans="2:15" ht="16.5" customHeight="1" x14ac:dyDescent="0.25">
      <c r="B120" s="3"/>
      <c r="C120" s="3"/>
      <c r="D120" s="3"/>
      <c r="E120" s="2" t="e">
        <f t="shared" si="73"/>
        <v>#DIV/0!</v>
      </c>
      <c r="H120">
        <f t="shared" si="69"/>
        <v>0</v>
      </c>
      <c r="L120">
        <f t="shared" si="77"/>
        <v>0</v>
      </c>
      <c r="M120">
        <f t="shared" si="74"/>
        <v>0</v>
      </c>
      <c r="O120">
        <f t="shared" si="71"/>
        <v>0</v>
      </c>
    </row>
    <row r="121" spans="2:15" ht="14.25" customHeight="1" x14ac:dyDescent="0.25">
      <c r="B121" s="3"/>
      <c r="C121" s="3"/>
      <c r="D121" s="3"/>
      <c r="E121" s="2" t="e">
        <f t="shared" si="73"/>
        <v>#DIV/0!</v>
      </c>
      <c r="H121">
        <f t="shared" si="69"/>
        <v>0</v>
      </c>
      <c r="L121">
        <v>0</v>
      </c>
      <c r="M121">
        <f t="shared" si="74"/>
        <v>0</v>
      </c>
      <c r="O121">
        <f t="shared" si="71"/>
        <v>0</v>
      </c>
    </row>
    <row r="122" spans="2:15" x14ac:dyDescent="0.25">
      <c r="B122" s="3"/>
      <c r="C122" s="3"/>
      <c r="D122" s="3"/>
      <c r="E122" s="2" t="e">
        <f t="shared" si="73"/>
        <v>#DIV/0!</v>
      </c>
      <c r="H122">
        <f t="shared" si="69"/>
        <v>0</v>
      </c>
      <c r="L122">
        <f t="shared" ref="L122" si="78">B122*10</f>
        <v>0</v>
      </c>
      <c r="M122">
        <f t="shared" si="74"/>
        <v>0</v>
      </c>
      <c r="O122">
        <f t="shared" si="71"/>
        <v>0</v>
      </c>
    </row>
    <row r="123" spans="2:15" x14ac:dyDescent="0.25">
      <c r="B123" s="3"/>
      <c r="C123" s="3"/>
      <c r="D123" s="3"/>
      <c r="E123" s="2" t="e">
        <f t="shared" si="73"/>
        <v>#DIV/0!</v>
      </c>
      <c r="H123">
        <f t="shared" si="69"/>
        <v>0</v>
      </c>
      <c r="L123">
        <f t="shared" si="75"/>
        <v>0</v>
      </c>
      <c r="M123">
        <f t="shared" si="74"/>
        <v>0</v>
      </c>
      <c r="O123">
        <f t="shared" si="71"/>
        <v>0</v>
      </c>
    </row>
    <row r="124" spans="2:15" x14ac:dyDescent="0.25">
      <c r="B124" s="3"/>
      <c r="C124" s="3"/>
      <c r="D124" s="3"/>
      <c r="E124" s="2" t="e">
        <f t="shared" si="73"/>
        <v>#DIV/0!</v>
      </c>
      <c r="H124">
        <f t="shared" si="69"/>
        <v>0</v>
      </c>
      <c r="L124">
        <f t="shared" si="75"/>
        <v>0</v>
      </c>
      <c r="M124">
        <f t="shared" si="74"/>
        <v>0</v>
      </c>
      <c r="O124">
        <f t="shared" si="71"/>
        <v>0</v>
      </c>
    </row>
    <row r="125" spans="2:15" ht="14.25" customHeight="1" x14ac:dyDescent="0.25">
      <c r="B125" s="3"/>
      <c r="C125" s="3"/>
      <c r="D125" s="3"/>
      <c r="E125" s="2" t="e">
        <f t="shared" si="73"/>
        <v>#DIV/0!</v>
      </c>
      <c r="H125">
        <f t="shared" si="69"/>
        <v>0</v>
      </c>
      <c r="L125">
        <v>0</v>
      </c>
      <c r="M125">
        <f t="shared" si="74"/>
        <v>0</v>
      </c>
      <c r="O125">
        <f t="shared" si="71"/>
        <v>0</v>
      </c>
    </row>
    <row r="126" spans="2:15" x14ac:dyDescent="0.25">
      <c r="B126" s="3"/>
      <c r="C126" s="3"/>
      <c r="D126" s="3"/>
      <c r="E126" s="2" t="e">
        <f t="shared" si="73"/>
        <v>#DIV/0!</v>
      </c>
      <c r="H126">
        <f t="shared" si="69"/>
        <v>0</v>
      </c>
      <c r="L126">
        <f t="shared" si="75"/>
        <v>0</v>
      </c>
      <c r="M126">
        <f t="shared" si="74"/>
        <v>0</v>
      </c>
      <c r="O126">
        <f t="shared" si="71"/>
        <v>0</v>
      </c>
    </row>
    <row r="127" spans="2:15" x14ac:dyDescent="0.25">
      <c r="B127" s="3"/>
      <c r="C127" s="3"/>
      <c r="D127" s="3"/>
      <c r="E127" s="2" t="e">
        <f t="shared" si="73"/>
        <v>#DIV/0!</v>
      </c>
      <c r="H127">
        <f t="shared" si="69"/>
        <v>0</v>
      </c>
      <c r="L127">
        <f t="shared" si="75"/>
        <v>0</v>
      </c>
      <c r="M127">
        <f t="shared" si="74"/>
        <v>0</v>
      </c>
      <c r="O127">
        <f t="shared" si="71"/>
        <v>0</v>
      </c>
    </row>
    <row r="128" spans="2:15" x14ac:dyDescent="0.25">
      <c r="B128" s="3"/>
      <c r="C128" s="3"/>
      <c r="D128" s="3"/>
      <c r="E128" s="2" t="e">
        <f t="shared" si="73"/>
        <v>#DIV/0!</v>
      </c>
      <c r="H128">
        <f t="shared" si="69"/>
        <v>0</v>
      </c>
      <c r="L128">
        <f t="shared" si="75"/>
        <v>0</v>
      </c>
      <c r="M128">
        <f t="shared" si="74"/>
        <v>0</v>
      </c>
      <c r="O128">
        <f t="shared" si="71"/>
        <v>0</v>
      </c>
    </row>
    <row r="129" spans="2:15" x14ac:dyDescent="0.25">
      <c r="B129" s="3"/>
      <c r="C129" s="3"/>
      <c r="D129" s="3"/>
      <c r="E129" s="2" t="e">
        <f t="shared" si="73"/>
        <v>#DIV/0!</v>
      </c>
      <c r="H129">
        <f t="shared" si="69"/>
        <v>0</v>
      </c>
      <c r="L129">
        <f t="shared" si="75"/>
        <v>0</v>
      </c>
      <c r="M129">
        <f t="shared" si="74"/>
        <v>0</v>
      </c>
      <c r="O129">
        <f t="shared" si="71"/>
        <v>0</v>
      </c>
    </row>
    <row r="130" spans="2:15" x14ac:dyDescent="0.25">
      <c r="B130" s="3"/>
      <c r="C130" s="3"/>
      <c r="D130" s="3"/>
      <c r="E130" s="2" t="e">
        <f t="shared" si="73"/>
        <v>#DIV/0!</v>
      </c>
      <c r="H130">
        <f t="shared" si="69"/>
        <v>0</v>
      </c>
      <c r="L130">
        <f t="shared" si="75"/>
        <v>0</v>
      </c>
      <c r="M130">
        <f t="shared" si="74"/>
        <v>0</v>
      </c>
      <c r="O130">
        <f t="shared" si="71"/>
        <v>0</v>
      </c>
    </row>
    <row r="131" spans="2:15" x14ac:dyDescent="0.25">
      <c r="E131" s="2" t="e">
        <f t="shared" si="73"/>
        <v>#DIV/0!</v>
      </c>
      <c r="H131">
        <f t="shared" si="69"/>
        <v>0</v>
      </c>
      <c r="L131">
        <f t="shared" si="75"/>
        <v>0</v>
      </c>
      <c r="M131">
        <f t="shared" si="74"/>
        <v>0</v>
      </c>
      <c r="O131">
        <f t="shared" si="71"/>
        <v>0</v>
      </c>
    </row>
    <row r="132" spans="2:15" x14ac:dyDescent="0.25">
      <c r="E132" s="2" t="e">
        <f t="shared" si="73"/>
        <v>#DIV/0!</v>
      </c>
      <c r="H132">
        <f t="shared" si="69"/>
        <v>0</v>
      </c>
      <c r="L132">
        <f t="shared" si="75"/>
        <v>0</v>
      </c>
      <c r="M132">
        <f t="shared" si="74"/>
        <v>0</v>
      </c>
      <c r="O132">
        <f t="shared" si="71"/>
        <v>0</v>
      </c>
    </row>
    <row r="133" spans="2:15" x14ac:dyDescent="0.25">
      <c r="E133" s="2" t="e">
        <f t="shared" si="73"/>
        <v>#DIV/0!</v>
      </c>
      <c r="H133">
        <f t="shared" si="69"/>
        <v>0</v>
      </c>
      <c r="L133">
        <f t="shared" si="75"/>
        <v>0</v>
      </c>
      <c r="M133">
        <f t="shared" si="74"/>
        <v>0</v>
      </c>
      <c r="O133">
        <f t="shared" si="71"/>
        <v>0</v>
      </c>
    </row>
    <row r="134" spans="2:15" x14ac:dyDescent="0.25">
      <c r="E134" s="2" t="e">
        <f t="shared" si="73"/>
        <v>#DIV/0!</v>
      </c>
      <c r="H134">
        <f t="shared" si="69"/>
        <v>0</v>
      </c>
      <c r="L134">
        <f t="shared" si="75"/>
        <v>0</v>
      </c>
      <c r="M134">
        <f t="shared" si="74"/>
        <v>0</v>
      </c>
      <c r="O134">
        <f t="shared" si="71"/>
        <v>0</v>
      </c>
    </row>
    <row r="135" spans="2:15" x14ac:dyDescent="0.25">
      <c r="E135" s="2" t="e">
        <f t="shared" si="73"/>
        <v>#DIV/0!</v>
      </c>
      <c r="H135">
        <f t="shared" si="69"/>
        <v>0</v>
      </c>
      <c r="L135">
        <f t="shared" si="75"/>
        <v>0</v>
      </c>
      <c r="M135">
        <f t="shared" si="74"/>
        <v>0</v>
      </c>
      <c r="O135">
        <f t="shared" si="71"/>
        <v>0</v>
      </c>
    </row>
    <row r="136" spans="2:15" x14ac:dyDescent="0.25">
      <c r="E136" s="2" t="e">
        <f t="shared" si="73"/>
        <v>#DIV/0!</v>
      </c>
      <c r="H136">
        <f t="shared" si="69"/>
        <v>0</v>
      </c>
      <c r="L136">
        <f t="shared" si="75"/>
        <v>0</v>
      </c>
      <c r="M136">
        <f t="shared" si="74"/>
        <v>0</v>
      </c>
      <c r="O136">
        <f t="shared" si="71"/>
        <v>0</v>
      </c>
    </row>
    <row r="137" spans="2:15" x14ac:dyDescent="0.25">
      <c r="E137" s="2" t="e">
        <f t="shared" si="73"/>
        <v>#DIV/0!</v>
      </c>
      <c r="H137">
        <f t="shared" si="69"/>
        <v>0</v>
      </c>
      <c r="L137">
        <f t="shared" si="75"/>
        <v>0</v>
      </c>
      <c r="M137">
        <f t="shared" si="74"/>
        <v>0</v>
      </c>
      <c r="O137">
        <f t="shared" si="71"/>
        <v>0</v>
      </c>
    </row>
    <row r="138" spans="2:15" x14ac:dyDescent="0.25">
      <c r="E138" s="2" t="e">
        <f t="shared" si="73"/>
        <v>#DIV/0!</v>
      </c>
      <c r="H138">
        <f t="shared" si="69"/>
        <v>0</v>
      </c>
      <c r="L138">
        <f t="shared" si="75"/>
        <v>0</v>
      </c>
      <c r="M138">
        <v>0</v>
      </c>
      <c r="O138">
        <f t="shared" si="71"/>
        <v>0</v>
      </c>
    </row>
    <row r="139" spans="2:15" x14ac:dyDescent="0.25">
      <c r="E139" s="2" t="e">
        <f t="shared" si="73"/>
        <v>#DIV/0!</v>
      </c>
      <c r="H139">
        <f t="shared" si="69"/>
        <v>0</v>
      </c>
      <c r="L139">
        <f t="shared" si="75"/>
        <v>0</v>
      </c>
      <c r="M139">
        <f t="shared" ref="M139:M197" si="79">D139*5</f>
        <v>0</v>
      </c>
      <c r="O139">
        <f t="shared" si="71"/>
        <v>0</v>
      </c>
    </row>
    <row r="140" spans="2:15" x14ac:dyDescent="0.25">
      <c r="E140" s="2" t="e">
        <f t="shared" si="73"/>
        <v>#DIV/0!</v>
      </c>
      <c r="H140">
        <f t="shared" si="69"/>
        <v>0</v>
      </c>
      <c r="L140">
        <f t="shared" si="75"/>
        <v>0</v>
      </c>
      <c r="M140">
        <f t="shared" si="79"/>
        <v>0</v>
      </c>
      <c r="O140">
        <f t="shared" si="71"/>
        <v>0</v>
      </c>
    </row>
    <row r="141" spans="2:15" x14ac:dyDescent="0.25">
      <c r="E141" s="2" t="e">
        <f t="shared" si="73"/>
        <v>#DIV/0!</v>
      </c>
      <c r="H141">
        <f t="shared" si="69"/>
        <v>0</v>
      </c>
      <c r="L141">
        <f t="shared" si="75"/>
        <v>0</v>
      </c>
      <c r="M141">
        <f t="shared" si="79"/>
        <v>0</v>
      </c>
      <c r="O141">
        <f t="shared" si="71"/>
        <v>0</v>
      </c>
    </row>
    <row r="142" spans="2:15" x14ac:dyDescent="0.25">
      <c r="E142" s="2" t="e">
        <f t="shared" si="73"/>
        <v>#DIV/0!</v>
      </c>
      <c r="H142">
        <f t="shared" si="69"/>
        <v>0</v>
      </c>
      <c r="L142">
        <f t="shared" si="75"/>
        <v>0</v>
      </c>
      <c r="M142">
        <f t="shared" si="79"/>
        <v>0</v>
      </c>
      <c r="O142">
        <f t="shared" si="71"/>
        <v>0</v>
      </c>
    </row>
    <row r="143" spans="2:15" x14ac:dyDescent="0.25">
      <c r="E143" s="2" t="e">
        <f t="shared" si="73"/>
        <v>#DIV/0!</v>
      </c>
      <c r="H143">
        <f t="shared" si="69"/>
        <v>0</v>
      </c>
      <c r="L143">
        <f t="shared" si="75"/>
        <v>0</v>
      </c>
      <c r="M143">
        <f t="shared" si="79"/>
        <v>0</v>
      </c>
      <c r="O143">
        <f t="shared" si="71"/>
        <v>0</v>
      </c>
    </row>
    <row r="144" spans="2:15" x14ac:dyDescent="0.25">
      <c r="E144" s="2" t="e">
        <f t="shared" si="73"/>
        <v>#DIV/0!</v>
      </c>
      <c r="H144">
        <f t="shared" si="69"/>
        <v>0</v>
      </c>
      <c r="L144">
        <f t="shared" si="75"/>
        <v>0</v>
      </c>
      <c r="M144">
        <f t="shared" si="79"/>
        <v>0</v>
      </c>
      <c r="O144">
        <f t="shared" si="71"/>
        <v>0</v>
      </c>
    </row>
    <row r="145" spans="1:16" x14ac:dyDescent="0.25">
      <c r="E145" s="2" t="e">
        <f t="shared" si="73"/>
        <v>#DIV/0!</v>
      </c>
      <c r="H145">
        <f t="shared" si="69"/>
        <v>0</v>
      </c>
      <c r="L145">
        <f t="shared" si="75"/>
        <v>0</v>
      </c>
      <c r="M145">
        <f t="shared" si="79"/>
        <v>0</v>
      </c>
      <c r="O145">
        <f t="shared" si="71"/>
        <v>0</v>
      </c>
    </row>
    <row r="146" spans="1:16" x14ac:dyDescent="0.25">
      <c r="E146" s="2" t="e">
        <f t="shared" si="73"/>
        <v>#DIV/0!</v>
      </c>
      <c r="H146">
        <f t="shared" si="69"/>
        <v>0</v>
      </c>
      <c r="L146">
        <f t="shared" si="75"/>
        <v>0</v>
      </c>
      <c r="M146">
        <f t="shared" si="79"/>
        <v>0</v>
      </c>
      <c r="O146">
        <f t="shared" si="71"/>
        <v>0</v>
      </c>
    </row>
    <row r="147" spans="1:16" x14ac:dyDescent="0.25">
      <c r="E147" s="2" t="e">
        <f t="shared" si="73"/>
        <v>#DIV/0!</v>
      </c>
      <c r="H147">
        <f t="shared" si="69"/>
        <v>0</v>
      </c>
      <c r="L147">
        <f t="shared" si="75"/>
        <v>0</v>
      </c>
      <c r="M147">
        <f t="shared" si="79"/>
        <v>0</v>
      </c>
      <c r="O147">
        <f t="shared" si="71"/>
        <v>0</v>
      </c>
    </row>
    <row r="148" spans="1:16" x14ac:dyDescent="0.25">
      <c r="E148" s="2" t="e">
        <f t="shared" si="73"/>
        <v>#DIV/0!</v>
      </c>
      <c r="H148">
        <f t="shared" si="69"/>
        <v>0</v>
      </c>
      <c r="L148">
        <f t="shared" si="75"/>
        <v>0</v>
      </c>
      <c r="M148">
        <f t="shared" si="79"/>
        <v>0</v>
      </c>
      <c r="O148">
        <f t="shared" si="71"/>
        <v>0</v>
      </c>
    </row>
    <row r="149" spans="1:16" x14ac:dyDescent="0.25">
      <c r="E149" s="2" t="e">
        <f t="shared" si="73"/>
        <v>#DIV/0!</v>
      </c>
      <c r="H149">
        <f t="shared" si="69"/>
        <v>0</v>
      </c>
      <c r="L149">
        <f t="shared" si="75"/>
        <v>0</v>
      </c>
      <c r="M149">
        <f t="shared" si="79"/>
        <v>0</v>
      </c>
      <c r="O149">
        <f t="shared" si="71"/>
        <v>0</v>
      </c>
    </row>
    <row r="150" spans="1:16" x14ac:dyDescent="0.25">
      <c r="E150" s="2" t="e">
        <f t="shared" si="73"/>
        <v>#DIV/0!</v>
      </c>
      <c r="H150">
        <f t="shared" ref="H150:H197" si="80">F150-G150</f>
        <v>0</v>
      </c>
      <c r="L150">
        <f t="shared" si="75"/>
        <v>0</v>
      </c>
      <c r="M150">
        <f t="shared" si="79"/>
        <v>0</v>
      </c>
      <c r="O150">
        <f t="shared" si="71"/>
        <v>0</v>
      </c>
    </row>
    <row r="151" spans="1:16" x14ac:dyDescent="0.25">
      <c r="E151" s="2" t="e">
        <f t="shared" si="73"/>
        <v>#DIV/0!</v>
      </c>
      <c r="H151">
        <f t="shared" si="80"/>
        <v>0</v>
      </c>
      <c r="L151">
        <f t="shared" si="75"/>
        <v>0</v>
      </c>
      <c r="M151">
        <f t="shared" si="79"/>
        <v>0</v>
      </c>
      <c r="O151">
        <f t="shared" si="71"/>
        <v>0</v>
      </c>
    </row>
    <row r="152" spans="1:16" x14ac:dyDescent="0.25">
      <c r="E152" s="2" t="e">
        <f t="shared" si="73"/>
        <v>#DIV/0!</v>
      </c>
      <c r="H152">
        <f t="shared" si="80"/>
        <v>0</v>
      </c>
      <c r="L152">
        <f t="shared" si="75"/>
        <v>0</v>
      </c>
      <c r="M152">
        <f t="shared" si="79"/>
        <v>0</v>
      </c>
      <c r="O152">
        <f t="shared" si="71"/>
        <v>0</v>
      </c>
    </row>
    <row r="153" spans="1:16" x14ac:dyDescent="0.25">
      <c r="E153" s="2" t="e">
        <f t="shared" si="73"/>
        <v>#DIV/0!</v>
      </c>
      <c r="H153">
        <f t="shared" si="80"/>
        <v>0</v>
      </c>
      <c r="L153">
        <f t="shared" si="75"/>
        <v>0</v>
      </c>
      <c r="M153">
        <f t="shared" si="79"/>
        <v>0</v>
      </c>
      <c r="O153">
        <f t="shared" si="71"/>
        <v>0</v>
      </c>
    </row>
    <row r="154" spans="1:16" x14ac:dyDescent="0.25">
      <c r="E154" s="2" t="e">
        <f t="shared" si="73"/>
        <v>#DIV/0!</v>
      </c>
      <c r="H154">
        <f t="shared" si="80"/>
        <v>0</v>
      </c>
      <c r="L154">
        <f t="shared" si="75"/>
        <v>0</v>
      </c>
      <c r="M154">
        <f t="shared" si="79"/>
        <v>0</v>
      </c>
      <c r="O154">
        <f t="shared" si="71"/>
        <v>0</v>
      </c>
    </row>
    <row r="155" spans="1:16" x14ac:dyDescent="0.25">
      <c r="E155" s="2" t="e">
        <f t="shared" si="73"/>
        <v>#DIV/0!</v>
      </c>
      <c r="H155">
        <f t="shared" si="80"/>
        <v>0</v>
      </c>
      <c r="L155">
        <f t="shared" si="75"/>
        <v>0</v>
      </c>
      <c r="M155">
        <f t="shared" si="79"/>
        <v>0</v>
      </c>
      <c r="O155">
        <f t="shared" si="71"/>
        <v>0</v>
      </c>
    </row>
    <row r="156" spans="1:16" x14ac:dyDescent="0.25">
      <c r="E156" s="2" t="e">
        <f t="shared" si="73"/>
        <v>#DIV/0!</v>
      </c>
      <c r="H156">
        <f t="shared" si="80"/>
        <v>0</v>
      </c>
      <c r="L156">
        <f t="shared" si="75"/>
        <v>0</v>
      </c>
      <c r="M156">
        <f t="shared" si="79"/>
        <v>0</v>
      </c>
      <c r="O156">
        <f t="shared" ref="O156:O197" si="81">SUM(I156:N156)</f>
        <v>0</v>
      </c>
    </row>
    <row r="157" spans="1:16" x14ac:dyDescent="0.25">
      <c r="E157" s="2" t="e">
        <f t="shared" si="73"/>
        <v>#DIV/0!</v>
      </c>
      <c r="H157">
        <f t="shared" si="80"/>
        <v>0</v>
      </c>
      <c r="L157">
        <f t="shared" si="75"/>
        <v>0</v>
      </c>
      <c r="M157">
        <f t="shared" si="79"/>
        <v>0</v>
      </c>
      <c r="O157">
        <f t="shared" si="81"/>
        <v>0</v>
      </c>
    </row>
    <row r="158" spans="1:16" x14ac:dyDescent="0.25">
      <c r="E158" s="2" t="e">
        <f t="shared" si="73"/>
        <v>#DIV/0!</v>
      </c>
      <c r="H158">
        <f t="shared" si="80"/>
        <v>0</v>
      </c>
      <c r="L158">
        <f t="shared" si="75"/>
        <v>0</v>
      </c>
      <c r="M158">
        <f t="shared" si="79"/>
        <v>0</v>
      </c>
      <c r="O158">
        <f t="shared" si="81"/>
        <v>0</v>
      </c>
    </row>
    <row r="159" spans="1:16" x14ac:dyDescent="0.25">
      <c r="A159" s="6"/>
      <c r="B159" s="4"/>
      <c r="C159" s="4"/>
      <c r="D159" s="4"/>
      <c r="E159" s="5" t="e">
        <f t="shared" si="73"/>
        <v>#DIV/0!</v>
      </c>
      <c r="F159" s="4"/>
      <c r="G159" s="4"/>
      <c r="H159" s="4">
        <f t="shared" si="80"/>
        <v>0</v>
      </c>
      <c r="I159" s="4"/>
      <c r="J159" s="4"/>
      <c r="K159" s="4"/>
      <c r="L159" s="4">
        <f t="shared" si="75"/>
        <v>0</v>
      </c>
      <c r="M159" s="4">
        <f t="shared" si="79"/>
        <v>0</v>
      </c>
      <c r="N159" s="4"/>
      <c r="O159" s="4">
        <f t="shared" si="81"/>
        <v>0</v>
      </c>
      <c r="P159" s="4"/>
    </row>
    <row r="160" spans="1:16" x14ac:dyDescent="0.25">
      <c r="E160" s="2" t="e">
        <f t="shared" si="73"/>
        <v>#DIV/0!</v>
      </c>
      <c r="H160">
        <f t="shared" si="80"/>
        <v>0</v>
      </c>
      <c r="L160">
        <f t="shared" si="75"/>
        <v>0</v>
      </c>
      <c r="M160">
        <f t="shared" si="79"/>
        <v>0</v>
      </c>
      <c r="O160">
        <f t="shared" si="81"/>
        <v>0</v>
      </c>
      <c r="P160" s="4"/>
    </row>
    <row r="161" spans="1:16" x14ac:dyDescent="0.25">
      <c r="E161" s="2" t="e">
        <f t="shared" si="73"/>
        <v>#DIV/0!</v>
      </c>
      <c r="H161">
        <f t="shared" si="80"/>
        <v>0</v>
      </c>
      <c r="L161">
        <f t="shared" si="75"/>
        <v>0</v>
      </c>
      <c r="M161">
        <f t="shared" si="79"/>
        <v>0</v>
      </c>
      <c r="O161">
        <f t="shared" si="81"/>
        <v>0</v>
      </c>
    </row>
    <row r="162" spans="1:16" x14ac:dyDescent="0.25">
      <c r="E162" s="2" t="e">
        <f t="shared" ref="E162:E197" si="82">(B162)/(B162+C162+D162)</f>
        <v>#DIV/0!</v>
      </c>
      <c r="H162">
        <f t="shared" si="80"/>
        <v>0</v>
      </c>
      <c r="L162">
        <f t="shared" si="75"/>
        <v>0</v>
      </c>
      <c r="M162">
        <f t="shared" si="79"/>
        <v>0</v>
      </c>
      <c r="O162">
        <f t="shared" si="81"/>
        <v>0</v>
      </c>
    </row>
    <row r="163" spans="1:16" x14ac:dyDescent="0.25">
      <c r="A163" s="6"/>
      <c r="B163" s="4"/>
      <c r="C163" s="4"/>
      <c r="D163" s="4"/>
      <c r="E163" s="5" t="e">
        <f t="shared" si="82"/>
        <v>#DIV/0!</v>
      </c>
      <c r="F163" s="4"/>
      <c r="G163" s="4"/>
      <c r="H163" s="4">
        <f t="shared" si="80"/>
        <v>0</v>
      </c>
      <c r="I163" s="4"/>
      <c r="J163" s="4"/>
      <c r="K163" s="4"/>
      <c r="L163" s="4">
        <f t="shared" ref="L163:L174" si="83">B163*10</f>
        <v>0</v>
      </c>
      <c r="M163" s="4">
        <f t="shared" si="79"/>
        <v>0</v>
      </c>
      <c r="N163" s="4"/>
      <c r="O163" s="4">
        <f t="shared" si="81"/>
        <v>0</v>
      </c>
      <c r="P163" s="4"/>
    </row>
    <row r="164" spans="1:16" x14ac:dyDescent="0.25">
      <c r="A164" s="6"/>
      <c r="B164" s="4"/>
      <c r="C164" s="4"/>
      <c r="D164" s="4"/>
      <c r="E164" s="5" t="e">
        <f t="shared" si="82"/>
        <v>#DIV/0!</v>
      </c>
      <c r="F164" s="4"/>
      <c r="G164" s="4"/>
      <c r="H164" s="4">
        <f t="shared" si="80"/>
        <v>0</v>
      </c>
      <c r="I164" s="4"/>
      <c r="J164" s="4"/>
      <c r="K164" s="4"/>
      <c r="L164" s="4">
        <f t="shared" si="83"/>
        <v>0</v>
      </c>
      <c r="M164" s="4">
        <f t="shared" si="79"/>
        <v>0</v>
      </c>
      <c r="N164" s="4"/>
      <c r="O164" s="4">
        <f t="shared" si="81"/>
        <v>0</v>
      </c>
      <c r="P164" s="4"/>
    </row>
    <row r="165" spans="1:16" x14ac:dyDescent="0.25">
      <c r="A165" s="6"/>
      <c r="B165" s="4"/>
      <c r="C165" s="4"/>
      <c r="D165" s="4"/>
      <c r="E165" s="5" t="e">
        <f t="shared" si="82"/>
        <v>#DIV/0!</v>
      </c>
      <c r="F165" s="4"/>
      <c r="G165" s="4"/>
      <c r="H165" s="4">
        <f t="shared" si="80"/>
        <v>0</v>
      </c>
      <c r="I165" s="4"/>
      <c r="J165" s="4"/>
      <c r="K165" s="4"/>
      <c r="L165" s="4">
        <f t="shared" si="83"/>
        <v>0</v>
      </c>
      <c r="M165" s="4">
        <f t="shared" si="79"/>
        <v>0</v>
      </c>
      <c r="N165" s="4"/>
      <c r="O165" s="4">
        <f t="shared" si="81"/>
        <v>0</v>
      </c>
      <c r="P165" s="4"/>
    </row>
    <row r="166" spans="1:16" x14ac:dyDescent="0.25">
      <c r="A166" s="6"/>
      <c r="B166" s="4"/>
      <c r="C166" s="4"/>
      <c r="D166" s="4"/>
      <c r="E166" s="5" t="e">
        <f t="shared" si="82"/>
        <v>#DIV/0!</v>
      </c>
      <c r="F166" s="4"/>
      <c r="G166" s="4"/>
      <c r="H166" s="4">
        <f t="shared" si="80"/>
        <v>0</v>
      </c>
      <c r="I166" s="4"/>
      <c r="J166" s="4"/>
      <c r="K166" s="4"/>
      <c r="L166" s="4">
        <f t="shared" si="83"/>
        <v>0</v>
      </c>
      <c r="M166" s="4">
        <f t="shared" si="79"/>
        <v>0</v>
      </c>
      <c r="N166" s="4"/>
      <c r="O166" s="4">
        <f t="shared" si="81"/>
        <v>0</v>
      </c>
      <c r="P166" s="4"/>
    </row>
    <row r="167" spans="1:16" x14ac:dyDescent="0.25">
      <c r="A167" s="6"/>
      <c r="B167" s="4"/>
      <c r="C167" s="4"/>
      <c r="D167" s="4"/>
      <c r="E167" s="5" t="e">
        <f t="shared" si="82"/>
        <v>#DIV/0!</v>
      </c>
      <c r="F167" s="4"/>
      <c r="G167" s="4"/>
      <c r="H167" s="4">
        <f t="shared" si="80"/>
        <v>0</v>
      </c>
      <c r="I167" s="4"/>
      <c r="J167" s="4"/>
      <c r="K167" s="4"/>
      <c r="L167" s="4">
        <f t="shared" si="83"/>
        <v>0</v>
      </c>
      <c r="M167" s="4">
        <f t="shared" si="79"/>
        <v>0</v>
      </c>
      <c r="N167" s="4"/>
      <c r="O167" s="4">
        <f t="shared" si="81"/>
        <v>0</v>
      </c>
      <c r="P167" s="4"/>
    </row>
    <row r="168" spans="1:16" x14ac:dyDescent="0.25">
      <c r="A168" s="6"/>
      <c r="B168" s="4"/>
      <c r="C168" s="4"/>
      <c r="D168" s="4"/>
      <c r="E168" s="5" t="e">
        <f t="shared" si="82"/>
        <v>#DIV/0!</v>
      </c>
      <c r="F168" s="4"/>
      <c r="G168" s="4"/>
      <c r="H168" s="4">
        <f t="shared" si="80"/>
        <v>0</v>
      </c>
      <c r="I168" s="4"/>
      <c r="J168" s="4"/>
      <c r="K168" s="4"/>
      <c r="L168" s="4">
        <f t="shared" si="83"/>
        <v>0</v>
      </c>
      <c r="M168" s="4">
        <f t="shared" si="79"/>
        <v>0</v>
      </c>
      <c r="N168" s="4"/>
      <c r="O168" s="4">
        <f t="shared" si="81"/>
        <v>0</v>
      </c>
    </row>
    <row r="169" spans="1:16" x14ac:dyDescent="0.25">
      <c r="E169" s="2" t="e">
        <f t="shared" si="82"/>
        <v>#DIV/0!</v>
      </c>
      <c r="H169">
        <f t="shared" si="80"/>
        <v>0</v>
      </c>
      <c r="L169">
        <f t="shared" si="83"/>
        <v>0</v>
      </c>
      <c r="M169">
        <f t="shared" si="79"/>
        <v>0</v>
      </c>
      <c r="O169">
        <f t="shared" si="81"/>
        <v>0</v>
      </c>
    </row>
    <row r="170" spans="1:16" x14ac:dyDescent="0.25">
      <c r="E170" s="2" t="e">
        <f t="shared" si="82"/>
        <v>#DIV/0!</v>
      </c>
      <c r="H170">
        <f t="shared" si="80"/>
        <v>0</v>
      </c>
      <c r="L170">
        <f t="shared" si="83"/>
        <v>0</v>
      </c>
      <c r="M170">
        <f t="shared" si="79"/>
        <v>0</v>
      </c>
      <c r="O170">
        <f t="shared" si="81"/>
        <v>0</v>
      </c>
    </row>
    <row r="171" spans="1:16" x14ac:dyDescent="0.25">
      <c r="E171" s="2" t="e">
        <f t="shared" si="82"/>
        <v>#DIV/0!</v>
      </c>
      <c r="H171">
        <f t="shared" si="80"/>
        <v>0</v>
      </c>
      <c r="L171">
        <f t="shared" si="83"/>
        <v>0</v>
      </c>
      <c r="M171">
        <f t="shared" si="79"/>
        <v>0</v>
      </c>
      <c r="O171">
        <f t="shared" si="81"/>
        <v>0</v>
      </c>
    </row>
    <row r="172" spans="1:16" x14ac:dyDescent="0.25">
      <c r="E172" s="2" t="e">
        <f t="shared" si="82"/>
        <v>#DIV/0!</v>
      </c>
      <c r="H172">
        <f t="shared" si="80"/>
        <v>0</v>
      </c>
      <c r="L172">
        <f t="shared" si="83"/>
        <v>0</v>
      </c>
      <c r="M172">
        <f t="shared" si="79"/>
        <v>0</v>
      </c>
      <c r="O172">
        <f t="shared" si="81"/>
        <v>0</v>
      </c>
    </row>
    <row r="173" spans="1:16" x14ac:dyDescent="0.25">
      <c r="E173" s="2" t="e">
        <f t="shared" si="82"/>
        <v>#DIV/0!</v>
      </c>
      <c r="H173">
        <f t="shared" si="80"/>
        <v>0</v>
      </c>
      <c r="L173">
        <f t="shared" si="83"/>
        <v>0</v>
      </c>
      <c r="M173">
        <f t="shared" si="79"/>
        <v>0</v>
      </c>
      <c r="O173">
        <f t="shared" si="81"/>
        <v>0</v>
      </c>
    </row>
    <row r="174" spans="1:16" x14ac:dyDescent="0.25">
      <c r="E174" s="2" t="e">
        <f t="shared" si="82"/>
        <v>#DIV/0!</v>
      </c>
      <c r="H174">
        <f t="shared" si="80"/>
        <v>0</v>
      </c>
      <c r="L174">
        <f t="shared" si="83"/>
        <v>0</v>
      </c>
      <c r="M174">
        <f t="shared" si="79"/>
        <v>0</v>
      </c>
      <c r="O174">
        <f t="shared" si="81"/>
        <v>0</v>
      </c>
    </row>
    <row r="175" spans="1:16" x14ac:dyDescent="0.25">
      <c r="E175" s="2" t="e">
        <f t="shared" si="82"/>
        <v>#DIV/0!</v>
      </c>
      <c r="H175">
        <f t="shared" si="80"/>
        <v>0</v>
      </c>
      <c r="M175">
        <f t="shared" si="79"/>
        <v>0</v>
      </c>
      <c r="O175">
        <f t="shared" si="81"/>
        <v>0</v>
      </c>
    </row>
    <row r="176" spans="1:16" x14ac:dyDescent="0.25">
      <c r="E176" s="2" t="e">
        <f t="shared" si="82"/>
        <v>#DIV/0!</v>
      </c>
      <c r="H176">
        <f t="shared" si="80"/>
        <v>0</v>
      </c>
      <c r="M176">
        <f t="shared" si="79"/>
        <v>0</v>
      </c>
      <c r="O176">
        <f t="shared" si="81"/>
        <v>0</v>
      </c>
    </row>
    <row r="177" spans="5:15" x14ac:dyDescent="0.25">
      <c r="E177" s="2" t="e">
        <f t="shared" si="82"/>
        <v>#DIV/0!</v>
      </c>
      <c r="H177">
        <f t="shared" si="80"/>
        <v>0</v>
      </c>
      <c r="M177">
        <f t="shared" si="79"/>
        <v>0</v>
      </c>
      <c r="O177">
        <f t="shared" si="81"/>
        <v>0</v>
      </c>
    </row>
    <row r="178" spans="5:15" x14ac:dyDescent="0.25">
      <c r="E178" s="2" t="e">
        <f t="shared" si="82"/>
        <v>#DIV/0!</v>
      </c>
      <c r="H178">
        <f t="shared" si="80"/>
        <v>0</v>
      </c>
      <c r="M178">
        <f t="shared" si="79"/>
        <v>0</v>
      </c>
      <c r="O178">
        <f t="shared" si="81"/>
        <v>0</v>
      </c>
    </row>
    <row r="179" spans="5:15" x14ac:dyDescent="0.25">
      <c r="E179" s="2" t="e">
        <f t="shared" si="82"/>
        <v>#DIV/0!</v>
      </c>
      <c r="H179">
        <f t="shared" si="80"/>
        <v>0</v>
      </c>
      <c r="M179">
        <f t="shared" si="79"/>
        <v>0</v>
      </c>
      <c r="O179">
        <f t="shared" si="81"/>
        <v>0</v>
      </c>
    </row>
    <row r="180" spans="5:15" x14ac:dyDescent="0.25">
      <c r="E180" s="2" t="e">
        <f t="shared" si="82"/>
        <v>#DIV/0!</v>
      </c>
      <c r="H180">
        <f t="shared" si="80"/>
        <v>0</v>
      </c>
      <c r="M180">
        <f t="shared" si="79"/>
        <v>0</v>
      </c>
      <c r="O180">
        <f t="shared" si="81"/>
        <v>0</v>
      </c>
    </row>
    <row r="181" spans="5:15" x14ac:dyDescent="0.25">
      <c r="E181" s="2" t="e">
        <f t="shared" si="82"/>
        <v>#DIV/0!</v>
      </c>
      <c r="H181">
        <f t="shared" si="80"/>
        <v>0</v>
      </c>
      <c r="M181">
        <f t="shared" si="79"/>
        <v>0</v>
      </c>
      <c r="O181">
        <f t="shared" si="81"/>
        <v>0</v>
      </c>
    </row>
    <row r="182" spans="5:15" x14ac:dyDescent="0.25">
      <c r="E182" s="2" t="e">
        <f t="shared" si="82"/>
        <v>#DIV/0!</v>
      </c>
      <c r="H182">
        <f t="shared" si="80"/>
        <v>0</v>
      </c>
      <c r="M182">
        <f t="shared" si="79"/>
        <v>0</v>
      </c>
      <c r="O182">
        <f t="shared" si="81"/>
        <v>0</v>
      </c>
    </row>
    <row r="183" spans="5:15" x14ac:dyDescent="0.25">
      <c r="E183" s="2" t="e">
        <f t="shared" si="82"/>
        <v>#DIV/0!</v>
      </c>
      <c r="H183">
        <f t="shared" si="80"/>
        <v>0</v>
      </c>
      <c r="M183">
        <f t="shared" si="79"/>
        <v>0</v>
      </c>
      <c r="O183">
        <f t="shared" si="81"/>
        <v>0</v>
      </c>
    </row>
    <row r="184" spans="5:15" x14ac:dyDescent="0.25">
      <c r="E184" s="2" t="e">
        <f t="shared" si="82"/>
        <v>#DIV/0!</v>
      </c>
      <c r="H184">
        <f t="shared" si="80"/>
        <v>0</v>
      </c>
      <c r="M184">
        <f t="shared" si="79"/>
        <v>0</v>
      </c>
      <c r="O184">
        <f t="shared" si="81"/>
        <v>0</v>
      </c>
    </row>
    <row r="185" spans="5:15" x14ac:dyDescent="0.25">
      <c r="E185" s="2" t="e">
        <f t="shared" si="82"/>
        <v>#DIV/0!</v>
      </c>
      <c r="H185">
        <f t="shared" si="80"/>
        <v>0</v>
      </c>
      <c r="M185">
        <f t="shared" si="79"/>
        <v>0</v>
      </c>
      <c r="O185">
        <f t="shared" si="81"/>
        <v>0</v>
      </c>
    </row>
    <row r="186" spans="5:15" x14ac:dyDescent="0.25">
      <c r="E186" s="2" t="e">
        <f t="shared" si="82"/>
        <v>#DIV/0!</v>
      </c>
      <c r="H186">
        <f t="shared" si="80"/>
        <v>0</v>
      </c>
      <c r="M186">
        <f t="shared" si="79"/>
        <v>0</v>
      </c>
      <c r="O186">
        <f t="shared" si="81"/>
        <v>0</v>
      </c>
    </row>
    <row r="187" spans="5:15" x14ac:dyDescent="0.25">
      <c r="E187" s="2" t="e">
        <f t="shared" si="82"/>
        <v>#DIV/0!</v>
      </c>
      <c r="H187">
        <f t="shared" si="80"/>
        <v>0</v>
      </c>
      <c r="M187">
        <f t="shared" si="79"/>
        <v>0</v>
      </c>
      <c r="O187">
        <f t="shared" si="81"/>
        <v>0</v>
      </c>
    </row>
    <row r="188" spans="5:15" x14ac:dyDescent="0.25">
      <c r="E188" s="2" t="e">
        <f t="shared" si="82"/>
        <v>#DIV/0!</v>
      </c>
      <c r="H188">
        <f t="shared" si="80"/>
        <v>0</v>
      </c>
      <c r="M188">
        <f t="shared" si="79"/>
        <v>0</v>
      </c>
      <c r="O188">
        <f t="shared" si="81"/>
        <v>0</v>
      </c>
    </row>
    <row r="189" spans="5:15" x14ac:dyDescent="0.25">
      <c r="E189" s="2" t="e">
        <f t="shared" si="82"/>
        <v>#DIV/0!</v>
      </c>
      <c r="H189">
        <f t="shared" si="80"/>
        <v>0</v>
      </c>
      <c r="M189">
        <f t="shared" si="79"/>
        <v>0</v>
      </c>
      <c r="O189">
        <f t="shared" si="81"/>
        <v>0</v>
      </c>
    </row>
    <row r="190" spans="5:15" x14ac:dyDescent="0.25">
      <c r="E190" s="2" t="e">
        <f t="shared" si="82"/>
        <v>#DIV/0!</v>
      </c>
      <c r="H190">
        <f t="shared" si="80"/>
        <v>0</v>
      </c>
      <c r="M190">
        <f t="shared" si="79"/>
        <v>0</v>
      </c>
      <c r="O190">
        <f t="shared" si="81"/>
        <v>0</v>
      </c>
    </row>
    <row r="191" spans="5:15" x14ac:dyDescent="0.25">
      <c r="E191" s="2" t="e">
        <f t="shared" si="82"/>
        <v>#DIV/0!</v>
      </c>
      <c r="H191">
        <f t="shared" si="80"/>
        <v>0</v>
      </c>
      <c r="M191">
        <f t="shared" si="79"/>
        <v>0</v>
      </c>
      <c r="O191">
        <f t="shared" si="81"/>
        <v>0</v>
      </c>
    </row>
    <row r="192" spans="5:15" x14ac:dyDescent="0.25">
      <c r="E192" s="2" t="e">
        <f t="shared" si="82"/>
        <v>#DIV/0!</v>
      </c>
      <c r="H192">
        <f t="shared" si="80"/>
        <v>0</v>
      </c>
      <c r="M192">
        <f t="shared" si="79"/>
        <v>0</v>
      </c>
      <c r="O192">
        <f t="shared" si="81"/>
        <v>0</v>
      </c>
    </row>
    <row r="193" spans="5:15" x14ac:dyDescent="0.25">
      <c r="E193" s="2" t="e">
        <f t="shared" si="82"/>
        <v>#DIV/0!</v>
      </c>
      <c r="H193">
        <f t="shared" si="80"/>
        <v>0</v>
      </c>
      <c r="M193">
        <f t="shared" si="79"/>
        <v>0</v>
      </c>
      <c r="O193">
        <f t="shared" si="81"/>
        <v>0</v>
      </c>
    </row>
    <row r="194" spans="5:15" x14ac:dyDescent="0.25">
      <c r="E194" t="e">
        <f t="shared" si="82"/>
        <v>#DIV/0!</v>
      </c>
      <c r="H194">
        <f t="shared" si="80"/>
        <v>0</v>
      </c>
      <c r="M194">
        <f t="shared" si="79"/>
        <v>0</v>
      </c>
      <c r="O194">
        <f t="shared" si="81"/>
        <v>0</v>
      </c>
    </row>
    <row r="195" spans="5:15" x14ac:dyDescent="0.25">
      <c r="E195" t="e">
        <f t="shared" si="82"/>
        <v>#DIV/0!</v>
      </c>
      <c r="H195">
        <f t="shared" si="80"/>
        <v>0</v>
      </c>
      <c r="M195">
        <f t="shared" si="79"/>
        <v>0</v>
      </c>
      <c r="O195">
        <f t="shared" si="81"/>
        <v>0</v>
      </c>
    </row>
    <row r="196" spans="5:15" x14ac:dyDescent="0.25">
      <c r="E196" t="e">
        <f t="shared" si="82"/>
        <v>#DIV/0!</v>
      </c>
      <c r="H196">
        <f t="shared" si="80"/>
        <v>0</v>
      </c>
      <c r="M196">
        <f t="shared" si="79"/>
        <v>0</v>
      </c>
      <c r="O196">
        <f t="shared" si="81"/>
        <v>0</v>
      </c>
    </row>
    <row r="197" spans="5:15" x14ac:dyDescent="0.25">
      <c r="E197" t="e">
        <f t="shared" si="82"/>
        <v>#DIV/0!</v>
      </c>
      <c r="H197">
        <f t="shared" si="80"/>
        <v>0</v>
      </c>
      <c r="M197">
        <f t="shared" si="79"/>
        <v>0</v>
      </c>
      <c r="O197">
        <f t="shared" si="81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81"/>
  <sheetViews>
    <sheetView zoomScale="160" zoomScaleNormal="160" workbookViewId="0">
      <selection activeCell="H4" sqref="H4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22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90</v>
      </c>
      <c r="B3" s="3">
        <f>1*2</f>
        <v>2</v>
      </c>
      <c r="C3" s="3">
        <f>1*2</f>
        <v>2</v>
      </c>
      <c r="D3" s="3"/>
      <c r="E3" s="2">
        <f t="shared" ref="E3:E10" si="0">(B3)/(B3+C3+D3)</f>
        <v>0.5</v>
      </c>
      <c r="F3" s="3">
        <f>5+6+10+1</f>
        <v>22</v>
      </c>
      <c r="G3" s="3">
        <f>4+11+9+6</f>
        <v>30</v>
      </c>
      <c r="H3">
        <f t="shared" ref="H3:H8" si="1">F3-G3</f>
        <v>-8</v>
      </c>
      <c r="K3">
        <f>20*1</f>
        <v>20</v>
      </c>
      <c r="L3">
        <f t="shared" ref="L3:L10" si="2">B3*10</f>
        <v>20</v>
      </c>
      <c r="M3">
        <f t="shared" ref="M3:M10" si="3">D3*5</f>
        <v>0</v>
      </c>
      <c r="N3">
        <f>10*1</f>
        <v>10</v>
      </c>
      <c r="O3">
        <f t="shared" ref="O3:O9" si="4">SUM(I3:N3)</f>
        <v>50</v>
      </c>
    </row>
    <row r="4" spans="1:27" x14ac:dyDescent="0.25">
      <c r="A4" s="3" t="s">
        <v>28</v>
      </c>
      <c r="B4" s="3">
        <f>1*2</f>
        <v>2</v>
      </c>
      <c r="C4" s="3">
        <f>1*1</f>
        <v>1</v>
      </c>
      <c r="D4" s="3"/>
      <c r="E4" s="2">
        <f t="shared" ref="E4" si="5">(B4)/(B4+C4+D4)</f>
        <v>0.66666666666666663</v>
      </c>
      <c r="F4" s="3">
        <f>10+6+5</f>
        <v>21</v>
      </c>
      <c r="G4" s="3">
        <f>4+3+11</f>
        <v>18</v>
      </c>
      <c r="H4">
        <f t="shared" si="1"/>
        <v>3</v>
      </c>
      <c r="J4">
        <f>40*1</f>
        <v>40</v>
      </c>
      <c r="L4">
        <f t="shared" ref="L4" si="6">B4*10</f>
        <v>20</v>
      </c>
      <c r="M4">
        <f t="shared" ref="M4" si="7">D4*5</f>
        <v>0</v>
      </c>
      <c r="N4">
        <f>10*1</f>
        <v>10</v>
      </c>
      <c r="O4">
        <f t="shared" ref="O4" si="8">SUM(I4:N4)</f>
        <v>70</v>
      </c>
    </row>
    <row r="5" spans="1:27" x14ac:dyDescent="0.25">
      <c r="A5" s="3" t="s">
        <v>123</v>
      </c>
      <c r="B5" s="3"/>
      <c r="C5" s="3">
        <f>1*2</f>
        <v>2</v>
      </c>
      <c r="D5" s="3">
        <f>1*1</f>
        <v>1</v>
      </c>
      <c r="E5" s="2">
        <f>(B5)/(B5+C5+D5)</f>
        <v>0</v>
      </c>
      <c r="F5" s="3">
        <f>4+3+7</f>
        <v>14</v>
      </c>
      <c r="G5" s="3">
        <f>6+3+9</f>
        <v>18</v>
      </c>
      <c r="H5">
        <f t="shared" si="1"/>
        <v>-4</v>
      </c>
      <c r="K5">
        <f>20*1</f>
        <v>20</v>
      </c>
      <c r="L5">
        <f t="shared" si="2"/>
        <v>0</v>
      </c>
      <c r="M5">
        <f t="shared" si="3"/>
        <v>5</v>
      </c>
      <c r="N5">
        <f>10*1</f>
        <v>10</v>
      </c>
      <c r="O5">
        <f t="shared" ref="O5" si="9">SUM(I5:N5)</f>
        <v>35</v>
      </c>
    </row>
    <row r="6" spans="1:27" x14ac:dyDescent="0.25">
      <c r="A6" s="3" t="s">
        <v>122</v>
      </c>
      <c r="B6" s="3">
        <f>1*2</f>
        <v>2</v>
      </c>
      <c r="C6" s="3"/>
      <c r="D6" s="3">
        <f>1*1</f>
        <v>1</v>
      </c>
      <c r="E6" s="2">
        <f>(B6)/(B6+C6+D6)</f>
        <v>0.66666666666666663</v>
      </c>
      <c r="F6" s="3">
        <f>3+8+4</f>
        <v>15</v>
      </c>
      <c r="G6" s="3">
        <f>3+1+2</f>
        <v>6</v>
      </c>
      <c r="H6">
        <f t="shared" si="1"/>
        <v>9</v>
      </c>
      <c r="I6">
        <f>60*1</f>
        <v>60</v>
      </c>
      <c r="L6">
        <f t="shared" ref="L6" si="10">B6*10</f>
        <v>20</v>
      </c>
      <c r="M6">
        <f t="shared" ref="M6" si="11">D6*5</f>
        <v>5</v>
      </c>
      <c r="N6">
        <f>10*1</f>
        <v>10</v>
      </c>
      <c r="O6">
        <f t="shared" ref="O6" si="12">SUM(I6:N6)</f>
        <v>95</v>
      </c>
    </row>
    <row r="7" spans="1:27" x14ac:dyDescent="0.25">
      <c r="A7" s="3" t="s">
        <v>33</v>
      </c>
      <c r="B7" s="3">
        <f>1*6</f>
        <v>6</v>
      </c>
      <c r="C7" s="3">
        <f>1*1</f>
        <v>1</v>
      </c>
      <c r="D7" s="3"/>
      <c r="E7" s="2">
        <f t="shared" ref="E7" si="13">(B7)/(B7+C7+D7)</f>
        <v>0.8571428571428571</v>
      </c>
      <c r="F7" s="3">
        <f>5+11+6+11+3+4+11</f>
        <v>51</v>
      </c>
      <c r="G7" s="3">
        <f>4+6+1+1+6+1+5</f>
        <v>24</v>
      </c>
      <c r="H7">
        <f t="shared" si="1"/>
        <v>27</v>
      </c>
      <c r="I7">
        <f>60*2</f>
        <v>120</v>
      </c>
      <c r="L7">
        <f t="shared" ref="L7" si="14">B7*10</f>
        <v>60</v>
      </c>
      <c r="M7">
        <f t="shared" ref="M7" si="15">D7*5</f>
        <v>0</v>
      </c>
      <c r="N7">
        <f>10*2</f>
        <v>20</v>
      </c>
      <c r="O7">
        <f t="shared" ref="O7" si="16">SUM(I7:N7)</f>
        <v>200</v>
      </c>
    </row>
    <row r="8" spans="1:27" x14ac:dyDescent="0.25">
      <c r="A8" s="3" t="s">
        <v>99</v>
      </c>
      <c r="B8" s="3">
        <f>1*2</f>
        <v>2</v>
      </c>
      <c r="C8" s="3">
        <f>1*8</f>
        <v>8</v>
      </c>
      <c r="D8" s="3"/>
      <c r="E8" s="2">
        <f>(B8)/(B8+C8+D8)</f>
        <v>0.2</v>
      </c>
      <c r="F8" s="3">
        <f>4+4+9+6+1+9+2+1+4+1</f>
        <v>41</v>
      </c>
      <c r="G8" s="3">
        <f>5+5+10+4+8+7+4+11+10+4</f>
        <v>68</v>
      </c>
      <c r="H8">
        <f t="shared" si="1"/>
        <v>-27</v>
      </c>
      <c r="J8">
        <f>40*2</f>
        <v>80</v>
      </c>
      <c r="K8">
        <f>20*1</f>
        <v>20</v>
      </c>
      <c r="L8">
        <f t="shared" si="2"/>
        <v>20</v>
      </c>
      <c r="M8">
        <f t="shared" si="3"/>
        <v>0</v>
      </c>
      <c r="N8">
        <f>10*3</f>
        <v>30</v>
      </c>
      <c r="O8">
        <f t="shared" ref="O8" si="17">SUM(I8:N8)</f>
        <v>150</v>
      </c>
    </row>
    <row r="9" spans="1:27" x14ac:dyDescent="0.25">
      <c r="B9" s="3"/>
      <c r="C9" s="3"/>
      <c r="D9" s="3"/>
      <c r="E9" s="2" t="e">
        <f t="shared" si="0"/>
        <v>#DIV/0!</v>
      </c>
      <c r="F9" s="3"/>
      <c r="G9" s="3"/>
      <c r="H9">
        <f t="shared" ref="H9" si="18">F9-G9</f>
        <v>0</v>
      </c>
      <c r="L9">
        <f t="shared" si="2"/>
        <v>0</v>
      </c>
      <c r="M9">
        <f t="shared" si="3"/>
        <v>0</v>
      </c>
      <c r="O9">
        <f t="shared" si="4"/>
        <v>0</v>
      </c>
    </row>
    <row r="10" spans="1:27" x14ac:dyDescent="0.25">
      <c r="B10" s="3"/>
      <c r="C10" s="3"/>
      <c r="D10" s="3"/>
      <c r="E10" s="2" t="e">
        <f t="shared" si="0"/>
        <v>#DIV/0!</v>
      </c>
      <c r="F10" s="3"/>
      <c r="G10" s="3"/>
      <c r="H10">
        <f>F10-G10</f>
        <v>0</v>
      </c>
      <c r="L10">
        <f t="shared" si="2"/>
        <v>0</v>
      </c>
      <c r="M10">
        <f t="shared" si="3"/>
        <v>0</v>
      </c>
      <c r="O10">
        <f t="shared" ref="O10" si="19">SUM(I10:N10)</f>
        <v>0</v>
      </c>
    </row>
    <row r="11" spans="1:27" x14ac:dyDescent="0.25">
      <c r="B11" s="3"/>
      <c r="C11" s="3"/>
      <c r="D11" s="3"/>
      <c r="E11" s="2" t="e">
        <f t="shared" ref="E11" si="20">(B11)/(B11+C11+D11)</f>
        <v>#DIV/0!</v>
      </c>
      <c r="F11" s="3"/>
      <c r="G11" s="3"/>
      <c r="H11">
        <f t="shared" ref="H11" si="21">F11-G11</f>
        <v>0</v>
      </c>
      <c r="L11">
        <f t="shared" ref="L11:L12" si="22">B11*10</f>
        <v>0</v>
      </c>
      <c r="M11">
        <f t="shared" ref="M11:M12" si="23">D11*5</f>
        <v>0</v>
      </c>
      <c r="O11">
        <f t="shared" ref="O11:O12" si="24">SUM(I11:N11)</f>
        <v>0</v>
      </c>
    </row>
    <row r="12" spans="1:27" x14ac:dyDescent="0.25">
      <c r="B12" s="3"/>
      <c r="C12" s="3"/>
      <c r="D12" s="3"/>
      <c r="E12" s="2" t="e">
        <f>(B12)/(B12+C12+D12)</f>
        <v>#DIV/0!</v>
      </c>
      <c r="F12" s="3"/>
      <c r="G12" s="3"/>
      <c r="H12">
        <f>F12-G12</f>
        <v>0</v>
      </c>
      <c r="L12">
        <f t="shared" si="22"/>
        <v>0</v>
      </c>
      <c r="M12">
        <f t="shared" si="23"/>
        <v>0</v>
      </c>
      <c r="O12">
        <f t="shared" si="24"/>
        <v>0</v>
      </c>
    </row>
    <row r="13" spans="1:27" x14ac:dyDescent="0.25">
      <c r="B13" s="3"/>
      <c r="C13" s="3"/>
      <c r="D13" s="3"/>
      <c r="E13" s="2" t="e">
        <f t="shared" ref="E13:E81" si="25">(B13)/(B13+C13+D13)</f>
        <v>#DIV/0!</v>
      </c>
      <c r="F13" s="3"/>
      <c r="G13" s="3"/>
      <c r="H13">
        <f t="shared" ref="H13:H16" si="26">F13-G13</f>
        <v>0</v>
      </c>
      <c r="L13">
        <f t="shared" ref="L13:L71" si="27">B13*10</f>
        <v>0</v>
      </c>
      <c r="M13">
        <f t="shared" ref="M13:M81" si="28">D13*5</f>
        <v>0</v>
      </c>
      <c r="O13">
        <f t="shared" ref="O13:O15" si="29">SUM(I13:N13)</f>
        <v>0</v>
      </c>
    </row>
    <row r="14" spans="1:27" x14ac:dyDescent="0.25">
      <c r="B14" s="3"/>
      <c r="C14" s="3"/>
      <c r="D14" s="3"/>
      <c r="E14" s="2" t="e">
        <f t="shared" si="25"/>
        <v>#DIV/0!</v>
      </c>
      <c r="F14" s="3"/>
      <c r="G14" s="3"/>
      <c r="H14">
        <f>F14-G14</f>
        <v>0</v>
      </c>
      <c r="L14">
        <f t="shared" si="27"/>
        <v>0</v>
      </c>
      <c r="M14">
        <f t="shared" si="28"/>
        <v>0</v>
      </c>
      <c r="O14">
        <f t="shared" si="29"/>
        <v>0</v>
      </c>
    </row>
    <row r="15" spans="1:27" x14ac:dyDescent="0.25">
      <c r="B15" s="3"/>
      <c r="C15" s="3"/>
      <c r="D15" s="3"/>
      <c r="E15" s="2" t="e">
        <f t="shared" si="25"/>
        <v>#DIV/0!</v>
      </c>
      <c r="F15" s="3"/>
      <c r="G15" s="3"/>
      <c r="H15">
        <f>F15-G15</f>
        <v>0</v>
      </c>
      <c r="L15">
        <f t="shared" si="27"/>
        <v>0</v>
      </c>
      <c r="M15">
        <f t="shared" si="28"/>
        <v>0</v>
      </c>
      <c r="O15">
        <f t="shared" si="29"/>
        <v>0</v>
      </c>
    </row>
    <row r="16" spans="1:27" x14ac:dyDescent="0.25">
      <c r="B16" s="3"/>
      <c r="C16" s="3"/>
      <c r="D16" s="3"/>
      <c r="E16" s="2" t="e">
        <f t="shared" si="25"/>
        <v>#DIV/0!</v>
      </c>
      <c r="F16" s="3"/>
      <c r="G16" s="3"/>
      <c r="H16">
        <f t="shared" si="26"/>
        <v>0</v>
      </c>
      <c r="L16">
        <f t="shared" si="27"/>
        <v>0</v>
      </c>
      <c r="M16">
        <f t="shared" si="28"/>
        <v>0</v>
      </c>
      <c r="O16">
        <f t="shared" ref="O16" si="30">SUM(I16:N16)</f>
        <v>0</v>
      </c>
    </row>
    <row r="17" spans="2:15" x14ac:dyDescent="0.25">
      <c r="B17" s="3"/>
      <c r="C17" s="3"/>
      <c r="D17" s="3"/>
      <c r="E17" s="2" t="e">
        <f>(B17)/(B17+C17+D17)</f>
        <v>#DIV/0!</v>
      </c>
      <c r="F17" s="3"/>
      <c r="G17" s="3"/>
      <c r="H17">
        <f t="shared" ref="H17:H24" si="31">F17-G17</f>
        <v>0</v>
      </c>
      <c r="L17">
        <f t="shared" si="27"/>
        <v>0</v>
      </c>
      <c r="M17">
        <f t="shared" si="28"/>
        <v>0</v>
      </c>
      <c r="O17">
        <f t="shared" ref="O17" si="32">SUM(I17:N17)</f>
        <v>0</v>
      </c>
    </row>
    <row r="18" spans="2:15" x14ac:dyDescent="0.25">
      <c r="B18" s="3"/>
      <c r="C18" s="3"/>
      <c r="D18" s="3"/>
      <c r="E18" s="2" t="e">
        <f>(B18)/(B18+C18+D18)</f>
        <v>#DIV/0!</v>
      </c>
      <c r="F18" s="3"/>
      <c r="G18" s="3"/>
      <c r="H18">
        <f t="shared" si="31"/>
        <v>0</v>
      </c>
      <c r="L18">
        <f t="shared" si="27"/>
        <v>0</v>
      </c>
      <c r="M18">
        <f t="shared" si="28"/>
        <v>0</v>
      </c>
      <c r="O18">
        <f t="shared" ref="O18" si="33">SUM(I18:N18)</f>
        <v>0</v>
      </c>
    </row>
    <row r="19" spans="2:15" x14ac:dyDescent="0.25">
      <c r="B19" s="3"/>
      <c r="C19" s="3"/>
      <c r="D19" s="3"/>
      <c r="E19" s="2" t="e">
        <f t="shared" si="25"/>
        <v>#DIV/0!</v>
      </c>
      <c r="F19" s="3"/>
      <c r="G19" s="3"/>
      <c r="H19">
        <f t="shared" si="31"/>
        <v>0</v>
      </c>
      <c r="L19">
        <f t="shared" si="27"/>
        <v>0</v>
      </c>
      <c r="M19">
        <f t="shared" si="28"/>
        <v>0</v>
      </c>
      <c r="O19">
        <f t="shared" ref="O19" si="34">SUM(I19:N19)</f>
        <v>0</v>
      </c>
    </row>
    <row r="20" spans="2:15" x14ac:dyDescent="0.25">
      <c r="B20" s="3"/>
      <c r="C20" s="3"/>
      <c r="D20" s="3"/>
      <c r="E20" s="2" t="e">
        <f t="shared" ref="E20" si="35">(B20)/(B20+C20+D20)</f>
        <v>#DIV/0!</v>
      </c>
      <c r="F20" s="3"/>
      <c r="G20" s="3"/>
      <c r="H20">
        <f t="shared" si="31"/>
        <v>0</v>
      </c>
      <c r="L20">
        <f t="shared" ref="L20:L21" si="36">B20*10</f>
        <v>0</v>
      </c>
      <c r="M20">
        <f t="shared" ref="M20:M21" si="37">D20*5</f>
        <v>0</v>
      </c>
      <c r="O20">
        <f t="shared" ref="O20" si="38">SUM(I20:N20)</f>
        <v>0</v>
      </c>
    </row>
    <row r="21" spans="2:15" x14ac:dyDescent="0.25">
      <c r="B21" s="3"/>
      <c r="C21" s="3"/>
      <c r="D21" s="3"/>
      <c r="E21" s="2" t="e">
        <f>(B21)/(B21+C21+D21)</f>
        <v>#DIV/0!</v>
      </c>
      <c r="F21" s="3"/>
      <c r="G21" s="3"/>
      <c r="H21">
        <f t="shared" si="31"/>
        <v>0</v>
      </c>
      <c r="L21">
        <f t="shared" si="36"/>
        <v>0</v>
      </c>
      <c r="M21">
        <f t="shared" si="37"/>
        <v>0</v>
      </c>
      <c r="O21">
        <f t="shared" ref="O21" si="39">SUM(I21:N21)</f>
        <v>0</v>
      </c>
    </row>
    <row r="22" spans="2:15" x14ac:dyDescent="0.25">
      <c r="B22" s="3"/>
      <c r="C22" s="3"/>
      <c r="D22" s="3"/>
      <c r="E22" s="2" t="e">
        <f>(B22)/(B22+C22+D22)</f>
        <v>#DIV/0!</v>
      </c>
      <c r="F22" s="3"/>
      <c r="G22" s="3"/>
      <c r="H22">
        <f t="shared" si="31"/>
        <v>0</v>
      </c>
      <c r="L22">
        <f t="shared" ref="L22:L23" si="40">B22*10</f>
        <v>0</v>
      </c>
      <c r="M22">
        <f t="shared" ref="M22:M23" si="41">D22*5</f>
        <v>0</v>
      </c>
      <c r="O22">
        <f t="shared" ref="O22" si="42">SUM(I22:N22)</f>
        <v>0</v>
      </c>
    </row>
    <row r="23" spans="2:15" x14ac:dyDescent="0.25">
      <c r="B23" s="3"/>
      <c r="C23" s="3"/>
      <c r="D23" s="3"/>
      <c r="E23" s="2" t="e">
        <f>(B23)/(B23+C23+D23)</f>
        <v>#DIV/0!</v>
      </c>
      <c r="F23" s="3"/>
      <c r="G23" s="3"/>
      <c r="H23">
        <f t="shared" si="31"/>
        <v>0</v>
      </c>
      <c r="L23">
        <f t="shared" si="40"/>
        <v>0</v>
      </c>
      <c r="M23">
        <f t="shared" si="41"/>
        <v>0</v>
      </c>
      <c r="O23">
        <f t="shared" ref="O23" si="43">SUM(I23:N23)</f>
        <v>0</v>
      </c>
    </row>
    <row r="24" spans="2:15" x14ac:dyDescent="0.25">
      <c r="B24" s="3"/>
      <c r="C24" s="3"/>
      <c r="D24" s="3"/>
      <c r="E24" s="2" t="e">
        <f>(B24)/(B24+C24+D24)</f>
        <v>#DIV/0!</v>
      </c>
      <c r="F24" s="3"/>
      <c r="G24" s="3"/>
      <c r="H24">
        <f t="shared" si="31"/>
        <v>0</v>
      </c>
      <c r="L24">
        <f t="shared" ref="L24" si="44">B24*10</f>
        <v>0</v>
      </c>
      <c r="M24">
        <f t="shared" ref="M24" si="45">D24*5</f>
        <v>0</v>
      </c>
      <c r="O24">
        <f t="shared" ref="O24" si="46">SUM(I24:N24)</f>
        <v>0</v>
      </c>
    </row>
    <row r="25" spans="2:15" x14ac:dyDescent="0.25">
      <c r="B25" s="3"/>
      <c r="C25" s="3"/>
      <c r="D25" s="3"/>
      <c r="E25" s="2" t="e">
        <f t="shared" si="25"/>
        <v>#DIV/0!</v>
      </c>
      <c r="F25" s="3"/>
      <c r="G25" s="3"/>
      <c r="H25">
        <f t="shared" ref="H25:H68" si="47">F25-G25</f>
        <v>0</v>
      </c>
      <c r="L25">
        <f t="shared" si="27"/>
        <v>0</v>
      </c>
      <c r="M25">
        <f t="shared" si="28"/>
        <v>0</v>
      </c>
      <c r="O25">
        <f t="shared" ref="O25" si="48">SUM(I25:N25)</f>
        <v>0</v>
      </c>
    </row>
    <row r="26" spans="2:15" x14ac:dyDescent="0.25">
      <c r="B26" s="3"/>
      <c r="C26" s="3"/>
      <c r="D26" s="3"/>
      <c r="E26" s="2" t="e">
        <f t="shared" si="25"/>
        <v>#DIV/0!</v>
      </c>
      <c r="F26" s="3"/>
      <c r="G26" s="3"/>
      <c r="H26">
        <f t="shared" si="47"/>
        <v>0</v>
      </c>
      <c r="L26">
        <f t="shared" si="27"/>
        <v>0</v>
      </c>
      <c r="M26">
        <f t="shared" si="28"/>
        <v>0</v>
      </c>
      <c r="O26">
        <f t="shared" ref="O26" si="49">SUM(I26:N26)</f>
        <v>0</v>
      </c>
    </row>
    <row r="27" spans="2:15" x14ac:dyDescent="0.25">
      <c r="B27" s="3"/>
      <c r="C27" s="3"/>
      <c r="D27" s="3"/>
      <c r="E27" s="2" t="e">
        <f t="shared" si="25"/>
        <v>#DIV/0!</v>
      </c>
      <c r="F27" s="3"/>
      <c r="G27" s="3"/>
      <c r="H27">
        <f t="shared" si="47"/>
        <v>0</v>
      </c>
      <c r="L27">
        <f t="shared" si="27"/>
        <v>0</v>
      </c>
      <c r="M27">
        <f t="shared" si="28"/>
        <v>0</v>
      </c>
      <c r="O27">
        <f t="shared" ref="O27:O34" si="50">SUM(I27:N27)</f>
        <v>0</v>
      </c>
    </row>
    <row r="28" spans="2:15" x14ac:dyDescent="0.25">
      <c r="B28" s="3"/>
      <c r="C28" s="3"/>
      <c r="D28" s="3"/>
      <c r="E28" s="2" t="e">
        <f t="shared" si="25"/>
        <v>#DIV/0!</v>
      </c>
      <c r="F28" s="3"/>
      <c r="G28" s="3"/>
      <c r="H28">
        <f t="shared" si="47"/>
        <v>0</v>
      </c>
      <c r="L28">
        <f t="shared" si="27"/>
        <v>0</v>
      </c>
      <c r="M28">
        <f t="shared" si="28"/>
        <v>0</v>
      </c>
      <c r="O28">
        <f t="shared" ref="O28:O29" si="51">SUM(I28:N28)</f>
        <v>0</v>
      </c>
    </row>
    <row r="29" spans="2:15" x14ac:dyDescent="0.25">
      <c r="B29" s="3"/>
      <c r="C29" s="3"/>
      <c r="D29" s="3"/>
      <c r="E29" s="2" t="e">
        <f t="shared" si="25"/>
        <v>#DIV/0!</v>
      </c>
      <c r="F29" s="3"/>
      <c r="G29" s="3"/>
      <c r="H29">
        <f t="shared" si="47"/>
        <v>0</v>
      </c>
      <c r="L29">
        <f t="shared" si="27"/>
        <v>0</v>
      </c>
      <c r="M29">
        <f t="shared" si="28"/>
        <v>0</v>
      </c>
      <c r="O29">
        <f t="shared" si="51"/>
        <v>0</v>
      </c>
    </row>
    <row r="30" spans="2:15" x14ac:dyDescent="0.25">
      <c r="B30" s="3"/>
      <c r="C30" s="3"/>
      <c r="D30" s="3"/>
      <c r="E30" s="2" t="e">
        <f t="shared" si="25"/>
        <v>#DIV/0!</v>
      </c>
      <c r="F30" s="3"/>
      <c r="G30" s="3"/>
      <c r="H30">
        <f t="shared" si="47"/>
        <v>0</v>
      </c>
      <c r="L30">
        <f t="shared" si="27"/>
        <v>0</v>
      </c>
      <c r="M30">
        <f t="shared" si="28"/>
        <v>0</v>
      </c>
      <c r="O30">
        <f t="shared" ref="O30:O31" si="52">SUM(I30:N30)</f>
        <v>0</v>
      </c>
    </row>
    <row r="31" spans="2:15" x14ac:dyDescent="0.25">
      <c r="B31" s="3"/>
      <c r="C31" s="3"/>
      <c r="D31" s="3"/>
      <c r="E31" s="2" t="e">
        <f t="shared" si="25"/>
        <v>#DIV/0!</v>
      </c>
      <c r="F31" s="3"/>
      <c r="G31" s="3"/>
      <c r="H31">
        <f t="shared" si="47"/>
        <v>0</v>
      </c>
      <c r="L31">
        <f t="shared" si="27"/>
        <v>0</v>
      </c>
      <c r="M31">
        <f t="shared" si="28"/>
        <v>0</v>
      </c>
      <c r="O31">
        <f t="shared" si="52"/>
        <v>0</v>
      </c>
    </row>
    <row r="32" spans="2:15" x14ac:dyDescent="0.25">
      <c r="B32" s="3"/>
      <c r="C32" s="3"/>
      <c r="D32" s="3"/>
      <c r="E32" s="2" t="e">
        <f t="shared" si="25"/>
        <v>#DIV/0!</v>
      </c>
      <c r="F32" s="3"/>
      <c r="G32" s="3"/>
      <c r="H32">
        <f t="shared" si="47"/>
        <v>0</v>
      </c>
      <c r="L32">
        <f t="shared" si="27"/>
        <v>0</v>
      </c>
      <c r="M32">
        <f t="shared" si="28"/>
        <v>0</v>
      </c>
      <c r="O32">
        <f t="shared" ref="O32:O33" si="53">SUM(I32:N32)</f>
        <v>0</v>
      </c>
    </row>
    <row r="33" spans="2:15" x14ac:dyDescent="0.25">
      <c r="B33" s="3"/>
      <c r="C33" s="3"/>
      <c r="D33" s="3"/>
      <c r="E33" s="2" t="e">
        <f t="shared" si="25"/>
        <v>#DIV/0!</v>
      </c>
      <c r="F33" s="3"/>
      <c r="G33" s="3"/>
      <c r="H33">
        <f t="shared" si="47"/>
        <v>0</v>
      </c>
      <c r="L33">
        <f t="shared" si="27"/>
        <v>0</v>
      </c>
      <c r="M33">
        <f t="shared" si="28"/>
        <v>0</v>
      </c>
      <c r="O33">
        <f t="shared" si="53"/>
        <v>0</v>
      </c>
    </row>
    <row r="34" spans="2:15" x14ac:dyDescent="0.25">
      <c r="B34" s="3"/>
      <c r="C34" s="3"/>
      <c r="D34" s="3"/>
      <c r="E34" s="2" t="e">
        <f t="shared" si="25"/>
        <v>#DIV/0!</v>
      </c>
      <c r="F34" s="3"/>
      <c r="G34" s="3"/>
      <c r="H34">
        <f t="shared" si="47"/>
        <v>0</v>
      </c>
      <c r="L34">
        <f t="shared" si="27"/>
        <v>0</v>
      </c>
      <c r="M34">
        <f t="shared" si="28"/>
        <v>0</v>
      </c>
      <c r="O34">
        <f t="shared" si="50"/>
        <v>0</v>
      </c>
    </row>
    <row r="35" spans="2:15" x14ac:dyDescent="0.25">
      <c r="B35" s="3"/>
      <c r="C35" s="3"/>
      <c r="D35" s="3"/>
      <c r="E35" s="2" t="e">
        <f t="shared" si="25"/>
        <v>#DIV/0!</v>
      </c>
      <c r="F35" s="3"/>
      <c r="G35" s="3"/>
      <c r="H35">
        <f t="shared" si="47"/>
        <v>0</v>
      </c>
      <c r="L35">
        <f t="shared" si="27"/>
        <v>0</v>
      </c>
      <c r="M35">
        <f t="shared" si="28"/>
        <v>0</v>
      </c>
      <c r="O35">
        <f t="shared" ref="O35:O43" si="54">SUM(I35:N35)</f>
        <v>0</v>
      </c>
    </row>
    <row r="36" spans="2:15" x14ac:dyDescent="0.25">
      <c r="B36" s="3"/>
      <c r="C36" s="3"/>
      <c r="D36" s="3"/>
      <c r="E36" s="2" t="e">
        <f t="shared" si="25"/>
        <v>#DIV/0!</v>
      </c>
      <c r="F36" s="3"/>
      <c r="G36" s="3"/>
      <c r="H36">
        <f t="shared" si="47"/>
        <v>0</v>
      </c>
      <c r="L36">
        <f t="shared" si="27"/>
        <v>0</v>
      </c>
      <c r="M36">
        <f t="shared" si="28"/>
        <v>0</v>
      </c>
      <c r="O36">
        <f t="shared" si="54"/>
        <v>0</v>
      </c>
    </row>
    <row r="37" spans="2:15" x14ac:dyDescent="0.25">
      <c r="B37" s="3"/>
      <c r="C37" s="3"/>
      <c r="D37" s="3"/>
      <c r="E37" s="2" t="e">
        <f t="shared" si="25"/>
        <v>#DIV/0!</v>
      </c>
      <c r="F37" s="3"/>
      <c r="G37" s="3"/>
      <c r="H37">
        <f t="shared" si="47"/>
        <v>0</v>
      </c>
      <c r="L37">
        <f t="shared" si="27"/>
        <v>0</v>
      </c>
      <c r="M37">
        <f t="shared" si="28"/>
        <v>0</v>
      </c>
      <c r="O37">
        <f t="shared" ref="O37" si="55">SUM(I37:N37)</f>
        <v>0</v>
      </c>
    </row>
    <row r="38" spans="2:15" x14ac:dyDescent="0.25">
      <c r="B38" s="3"/>
      <c r="C38" s="3"/>
      <c r="D38" s="3"/>
      <c r="E38" s="2" t="e">
        <f t="shared" si="25"/>
        <v>#DIV/0!</v>
      </c>
      <c r="F38" s="3"/>
      <c r="G38" s="3"/>
      <c r="H38">
        <f t="shared" si="47"/>
        <v>0</v>
      </c>
      <c r="L38">
        <f t="shared" si="27"/>
        <v>0</v>
      </c>
      <c r="M38">
        <f t="shared" si="28"/>
        <v>0</v>
      </c>
      <c r="O38">
        <f t="shared" si="54"/>
        <v>0</v>
      </c>
    </row>
    <row r="39" spans="2:15" x14ac:dyDescent="0.25">
      <c r="B39" s="3"/>
      <c r="C39" s="3"/>
      <c r="D39" s="3"/>
      <c r="E39" s="2" t="e">
        <f t="shared" si="25"/>
        <v>#DIV/0!</v>
      </c>
      <c r="F39" s="3"/>
      <c r="G39" s="3"/>
      <c r="H39">
        <f t="shared" si="47"/>
        <v>0</v>
      </c>
      <c r="L39">
        <f t="shared" si="27"/>
        <v>0</v>
      </c>
      <c r="M39">
        <f t="shared" si="28"/>
        <v>0</v>
      </c>
      <c r="O39">
        <f t="shared" ref="O39" si="56">SUM(I39:N39)</f>
        <v>0</v>
      </c>
    </row>
    <row r="40" spans="2:15" x14ac:dyDescent="0.25">
      <c r="B40" s="3"/>
      <c r="C40" s="3"/>
      <c r="D40" s="3"/>
      <c r="E40" s="2" t="e">
        <f t="shared" si="25"/>
        <v>#DIV/0!</v>
      </c>
      <c r="F40" s="3"/>
      <c r="G40" s="3"/>
      <c r="H40">
        <f>F40-G40</f>
        <v>0</v>
      </c>
      <c r="L40">
        <f t="shared" si="27"/>
        <v>0</v>
      </c>
      <c r="M40">
        <f t="shared" si="28"/>
        <v>0</v>
      </c>
      <c r="O40">
        <f t="shared" ref="O40" si="57">SUM(I40:N40)</f>
        <v>0</v>
      </c>
    </row>
    <row r="41" spans="2:15" x14ac:dyDescent="0.25">
      <c r="B41" s="3"/>
      <c r="C41" s="3"/>
      <c r="D41" s="3"/>
      <c r="E41" s="2" t="e">
        <f t="shared" si="25"/>
        <v>#DIV/0!</v>
      </c>
      <c r="F41" s="3"/>
      <c r="G41" s="3"/>
      <c r="H41">
        <f t="shared" ref="H41" si="58">F41-G41</f>
        <v>0</v>
      </c>
      <c r="L41">
        <f t="shared" si="27"/>
        <v>0</v>
      </c>
      <c r="M41">
        <f t="shared" si="28"/>
        <v>0</v>
      </c>
      <c r="O41">
        <f t="shared" ref="O41" si="59">SUM(I41:N41)</f>
        <v>0</v>
      </c>
    </row>
    <row r="42" spans="2:15" x14ac:dyDescent="0.25">
      <c r="B42" s="3"/>
      <c r="C42" s="3"/>
      <c r="D42" s="3"/>
      <c r="E42" s="2" t="e">
        <f t="shared" si="25"/>
        <v>#DIV/0!</v>
      </c>
      <c r="F42" s="3"/>
      <c r="G42" s="3"/>
      <c r="H42">
        <f t="shared" si="47"/>
        <v>0</v>
      </c>
      <c r="L42">
        <f t="shared" si="27"/>
        <v>0</v>
      </c>
      <c r="M42">
        <f t="shared" si="28"/>
        <v>0</v>
      </c>
      <c r="O42">
        <f t="shared" si="54"/>
        <v>0</v>
      </c>
    </row>
    <row r="43" spans="2:15" x14ac:dyDescent="0.25">
      <c r="B43" s="3"/>
      <c r="C43" s="3"/>
      <c r="D43" s="3"/>
      <c r="E43" s="2" t="e">
        <f t="shared" si="25"/>
        <v>#DIV/0!</v>
      </c>
      <c r="F43" s="3"/>
      <c r="G43" s="3"/>
      <c r="H43">
        <f t="shared" si="47"/>
        <v>0</v>
      </c>
      <c r="L43">
        <f t="shared" si="27"/>
        <v>0</v>
      </c>
      <c r="M43">
        <f t="shared" si="28"/>
        <v>0</v>
      </c>
      <c r="O43">
        <f t="shared" si="54"/>
        <v>0</v>
      </c>
    </row>
    <row r="44" spans="2:15" x14ac:dyDescent="0.25">
      <c r="B44" s="3"/>
      <c r="C44" s="3"/>
      <c r="D44" s="3"/>
      <c r="E44" s="2" t="e">
        <f t="shared" si="25"/>
        <v>#DIV/0!</v>
      </c>
      <c r="F44" s="3"/>
      <c r="G44" s="3"/>
      <c r="H44">
        <f t="shared" si="47"/>
        <v>0</v>
      </c>
      <c r="L44">
        <f t="shared" si="27"/>
        <v>0</v>
      </c>
      <c r="M44">
        <f t="shared" si="28"/>
        <v>0</v>
      </c>
      <c r="O44">
        <f t="shared" ref="O44:O47" si="60">SUM(I44:N44)</f>
        <v>0</v>
      </c>
    </row>
    <row r="45" spans="2:15" x14ac:dyDescent="0.25">
      <c r="B45" s="3"/>
      <c r="C45" s="3"/>
      <c r="D45" s="3"/>
      <c r="E45" s="2" t="e">
        <f t="shared" si="25"/>
        <v>#DIV/0!</v>
      </c>
      <c r="F45" s="3"/>
      <c r="G45" s="3"/>
      <c r="H45">
        <f t="shared" si="47"/>
        <v>0</v>
      </c>
      <c r="L45">
        <f t="shared" si="27"/>
        <v>0</v>
      </c>
      <c r="M45">
        <f t="shared" si="28"/>
        <v>0</v>
      </c>
      <c r="O45">
        <f t="shared" si="60"/>
        <v>0</v>
      </c>
    </row>
    <row r="46" spans="2:15" x14ac:dyDescent="0.25">
      <c r="B46" s="3"/>
      <c r="C46" s="3"/>
      <c r="D46" s="3"/>
      <c r="E46" s="2" t="e">
        <f t="shared" si="25"/>
        <v>#DIV/0!</v>
      </c>
      <c r="F46" s="3"/>
      <c r="G46" s="3"/>
      <c r="H46">
        <f t="shared" si="47"/>
        <v>0</v>
      </c>
      <c r="L46">
        <f t="shared" si="27"/>
        <v>0</v>
      </c>
      <c r="M46">
        <f t="shared" si="28"/>
        <v>0</v>
      </c>
      <c r="O46">
        <f t="shared" si="60"/>
        <v>0</v>
      </c>
    </row>
    <row r="47" spans="2:15" x14ac:dyDescent="0.25">
      <c r="B47" s="3"/>
      <c r="C47" s="3"/>
      <c r="D47" s="3"/>
      <c r="E47" s="2" t="e">
        <f t="shared" si="25"/>
        <v>#DIV/0!</v>
      </c>
      <c r="F47" s="3"/>
      <c r="G47" s="3"/>
      <c r="H47">
        <f t="shared" si="47"/>
        <v>0</v>
      </c>
      <c r="L47">
        <f t="shared" si="27"/>
        <v>0</v>
      </c>
      <c r="M47">
        <f t="shared" si="28"/>
        <v>0</v>
      </c>
      <c r="O47">
        <f t="shared" si="60"/>
        <v>0</v>
      </c>
    </row>
    <row r="48" spans="2:15" x14ac:dyDescent="0.25">
      <c r="B48" s="3"/>
      <c r="C48" s="3"/>
      <c r="D48" s="3"/>
      <c r="E48" s="2" t="e">
        <f t="shared" si="25"/>
        <v>#DIV/0!</v>
      </c>
      <c r="F48" s="3"/>
      <c r="G48" s="3"/>
      <c r="H48">
        <f t="shared" si="47"/>
        <v>0</v>
      </c>
      <c r="L48">
        <f t="shared" si="27"/>
        <v>0</v>
      </c>
      <c r="M48">
        <f t="shared" si="28"/>
        <v>0</v>
      </c>
      <c r="O48">
        <f t="shared" ref="O48:O57" si="61">SUM(I48:N48)</f>
        <v>0</v>
      </c>
    </row>
    <row r="49" spans="2:15" x14ac:dyDescent="0.25">
      <c r="B49" s="3"/>
      <c r="C49" s="3"/>
      <c r="D49" s="3"/>
      <c r="E49" s="2" t="e">
        <f t="shared" si="25"/>
        <v>#DIV/0!</v>
      </c>
      <c r="F49" s="3"/>
      <c r="G49" s="3"/>
      <c r="H49">
        <f t="shared" si="47"/>
        <v>0</v>
      </c>
      <c r="L49">
        <f t="shared" si="27"/>
        <v>0</v>
      </c>
      <c r="M49">
        <f t="shared" si="28"/>
        <v>0</v>
      </c>
      <c r="O49">
        <f t="shared" ref="O49" si="62">SUM(I49:N49)</f>
        <v>0</v>
      </c>
    </row>
    <row r="50" spans="2:15" x14ac:dyDescent="0.25">
      <c r="B50" s="3"/>
      <c r="C50" s="3"/>
      <c r="D50" s="3"/>
      <c r="E50" s="2" t="e">
        <f t="shared" si="25"/>
        <v>#DIV/0!</v>
      </c>
      <c r="F50" s="3"/>
      <c r="G50" s="3"/>
      <c r="H50">
        <f t="shared" si="47"/>
        <v>0</v>
      </c>
      <c r="L50">
        <f t="shared" si="27"/>
        <v>0</v>
      </c>
      <c r="M50">
        <f t="shared" si="28"/>
        <v>0</v>
      </c>
      <c r="O50">
        <f t="shared" si="61"/>
        <v>0</v>
      </c>
    </row>
    <row r="51" spans="2:15" x14ac:dyDescent="0.25">
      <c r="B51" s="3"/>
      <c r="C51" s="3"/>
      <c r="D51" s="3"/>
      <c r="E51" s="2" t="e">
        <f t="shared" si="25"/>
        <v>#DIV/0!</v>
      </c>
      <c r="F51" s="3"/>
      <c r="G51" s="3"/>
      <c r="H51">
        <f t="shared" si="47"/>
        <v>0</v>
      </c>
      <c r="L51">
        <f t="shared" si="27"/>
        <v>0</v>
      </c>
      <c r="M51">
        <f t="shared" si="28"/>
        <v>0</v>
      </c>
      <c r="O51">
        <f t="shared" ref="O51" si="63">SUM(I51:N51)</f>
        <v>0</v>
      </c>
    </row>
    <row r="52" spans="2:15" x14ac:dyDescent="0.25">
      <c r="B52" s="3"/>
      <c r="C52" s="3"/>
      <c r="D52" s="3"/>
      <c r="E52" s="2" t="e">
        <f t="shared" si="25"/>
        <v>#DIV/0!</v>
      </c>
      <c r="F52" s="3"/>
      <c r="G52" s="3"/>
      <c r="H52">
        <f t="shared" si="47"/>
        <v>0</v>
      </c>
      <c r="L52">
        <f t="shared" si="27"/>
        <v>0</v>
      </c>
      <c r="M52">
        <f t="shared" si="28"/>
        <v>0</v>
      </c>
      <c r="O52">
        <f t="shared" si="61"/>
        <v>0</v>
      </c>
    </row>
    <row r="53" spans="2:15" x14ac:dyDescent="0.25">
      <c r="B53" s="3"/>
      <c r="C53" s="3"/>
      <c r="D53" s="3"/>
      <c r="E53" s="2" t="e">
        <f t="shared" si="25"/>
        <v>#DIV/0!</v>
      </c>
      <c r="F53" s="3"/>
      <c r="G53" s="3"/>
      <c r="H53">
        <f t="shared" si="47"/>
        <v>0</v>
      </c>
      <c r="L53">
        <f t="shared" si="27"/>
        <v>0</v>
      </c>
      <c r="M53">
        <f t="shared" si="28"/>
        <v>0</v>
      </c>
      <c r="O53">
        <f t="shared" ref="O53" si="64">SUM(I53:N53)</f>
        <v>0</v>
      </c>
    </row>
    <row r="54" spans="2:15" x14ac:dyDescent="0.25">
      <c r="B54" s="3"/>
      <c r="C54" s="3"/>
      <c r="D54" s="3"/>
      <c r="E54" s="2" t="e">
        <f t="shared" si="25"/>
        <v>#DIV/0!</v>
      </c>
      <c r="F54" s="3"/>
      <c r="G54" s="3"/>
      <c r="H54">
        <f t="shared" si="47"/>
        <v>0</v>
      </c>
      <c r="L54">
        <f t="shared" si="27"/>
        <v>0</v>
      </c>
      <c r="M54">
        <f t="shared" si="28"/>
        <v>0</v>
      </c>
      <c r="O54">
        <f t="shared" ref="O54" si="65">SUM(I54:N54)</f>
        <v>0</v>
      </c>
    </row>
    <row r="55" spans="2:15" x14ac:dyDescent="0.25">
      <c r="B55" s="3"/>
      <c r="C55" s="3"/>
      <c r="D55" s="3"/>
      <c r="E55" s="2" t="e">
        <f t="shared" si="25"/>
        <v>#DIV/0!</v>
      </c>
      <c r="F55" s="3"/>
      <c r="G55" s="3"/>
      <c r="H55">
        <f t="shared" si="47"/>
        <v>0</v>
      </c>
      <c r="L55">
        <f t="shared" si="27"/>
        <v>0</v>
      </c>
      <c r="M55">
        <f t="shared" si="28"/>
        <v>0</v>
      </c>
      <c r="O55">
        <f t="shared" ref="O55" si="66">SUM(I55:N55)</f>
        <v>0</v>
      </c>
    </row>
    <row r="56" spans="2:15" x14ac:dyDescent="0.25">
      <c r="B56" s="3"/>
      <c r="C56" s="3"/>
      <c r="D56" s="3"/>
      <c r="E56" s="2" t="e">
        <f t="shared" si="25"/>
        <v>#DIV/0!</v>
      </c>
      <c r="F56" s="3"/>
      <c r="G56" s="3"/>
      <c r="H56">
        <f t="shared" si="47"/>
        <v>0</v>
      </c>
      <c r="L56">
        <f t="shared" si="27"/>
        <v>0</v>
      </c>
      <c r="M56">
        <f t="shared" si="28"/>
        <v>0</v>
      </c>
      <c r="O56">
        <f t="shared" ref="O56" si="67">SUM(I56:N56)</f>
        <v>0</v>
      </c>
    </row>
    <row r="57" spans="2:15" x14ac:dyDescent="0.25">
      <c r="B57" s="3"/>
      <c r="C57" s="3"/>
      <c r="D57" s="3"/>
      <c r="E57" s="2" t="e">
        <f t="shared" si="25"/>
        <v>#DIV/0!</v>
      </c>
      <c r="F57" s="3"/>
      <c r="G57" s="3"/>
      <c r="H57">
        <f t="shared" si="47"/>
        <v>0</v>
      </c>
      <c r="L57">
        <f t="shared" si="27"/>
        <v>0</v>
      </c>
      <c r="M57">
        <f t="shared" si="28"/>
        <v>0</v>
      </c>
      <c r="O57">
        <f t="shared" si="61"/>
        <v>0</v>
      </c>
    </row>
    <row r="58" spans="2:15" x14ac:dyDescent="0.25">
      <c r="B58" s="3"/>
      <c r="C58" s="3"/>
      <c r="D58" s="3"/>
      <c r="E58" s="2" t="e">
        <f t="shared" si="25"/>
        <v>#DIV/0!</v>
      </c>
      <c r="F58" s="3"/>
      <c r="G58" s="3"/>
      <c r="H58">
        <f t="shared" si="47"/>
        <v>0</v>
      </c>
      <c r="L58">
        <f t="shared" si="27"/>
        <v>0</v>
      </c>
      <c r="M58">
        <f t="shared" si="28"/>
        <v>0</v>
      </c>
      <c r="O58">
        <f t="shared" ref="O58" si="68">SUM(I58:N58)</f>
        <v>0</v>
      </c>
    </row>
    <row r="59" spans="2:15" x14ac:dyDescent="0.25">
      <c r="B59" s="3"/>
      <c r="C59" s="3"/>
      <c r="D59" s="3"/>
      <c r="E59" s="2" t="e">
        <f t="shared" si="25"/>
        <v>#DIV/0!</v>
      </c>
      <c r="F59" s="3"/>
      <c r="G59" s="3"/>
      <c r="H59">
        <f t="shared" si="47"/>
        <v>0</v>
      </c>
      <c r="L59">
        <f t="shared" si="27"/>
        <v>0</v>
      </c>
      <c r="M59">
        <f t="shared" si="28"/>
        <v>0</v>
      </c>
      <c r="O59">
        <f t="shared" ref="O59" si="69">SUM(I59:N59)</f>
        <v>0</v>
      </c>
    </row>
    <row r="60" spans="2:15" x14ac:dyDescent="0.25">
      <c r="B60" s="3"/>
      <c r="C60" s="3"/>
      <c r="D60" s="3"/>
      <c r="E60" s="2" t="e">
        <f t="shared" si="25"/>
        <v>#DIV/0!</v>
      </c>
      <c r="F60" s="3"/>
      <c r="G60" s="3"/>
      <c r="H60">
        <f t="shared" si="47"/>
        <v>0</v>
      </c>
      <c r="L60">
        <f t="shared" si="27"/>
        <v>0</v>
      </c>
      <c r="M60">
        <f t="shared" si="28"/>
        <v>0</v>
      </c>
      <c r="O60">
        <f t="shared" ref="O60" si="70">SUM(I60:N60)</f>
        <v>0</v>
      </c>
    </row>
    <row r="61" spans="2:15" x14ac:dyDescent="0.25">
      <c r="B61" s="3"/>
      <c r="C61" s="3"/>
      <c r="D61" s="3"/>
      <c r="E61" s="2" t="e">
        <f t="shared" si="25"/>
        <v>#DIV/0!</v>
      </c>
      <c r="F61" s="3"/>
      <c r="G61" s="3"/>
      <c r="H61">
        <f t="shared" si="47"/>
        <v>0</v>
      </c>
      <c r="L61">
        <f t="shared" si="27"/>
        <v>0</v>
      </c>
      <c r="M61">
        <f t="shared" si="28"/>
        <v>0</v>
      </c>
      <c r="O61">
        <f t="shared" ref="O61" si="71">SUM(I61:N61)</f>
        <v>0</v>
      </c>
    </row>
    <row r="62" spans="2:15" x14ac:dyDescent="0.25">
      <c r="B62" s="3"/>
      <c r="C62" s="3"/>
      <c r="D62" s="3"/>
      <c r="E62" s="2" t="e">
        <f t="shared" si="25"/>
        <v>#DIV/0!</v>
      </c>
      <c r="F62" s="3"/>
      <c r="G62" s="3"/>
      <c r="H62">
        <f t="shared" si="47"/>
        <v>0</v>
      </c>
      <c r="L62">
        <f t="shared" si="27"/>
        <v>0</v>
      </c>
      <c r="M62">
        <f t="shared" si="28"/>
        <v>0</v>
      </c>
      <c r="O62">
        <f t="shared" ref="O62" si="72">SUM(I62:N62)</f>
        <v>0</v>
      </c>
    </row>
    <row r="63" spans="2:15" x14ac:dyDescent="0.25">
      <c r="B63" s="3"/>
      <c r="C63" s="3"/>
      <c r="D63" s="3"/>
      <c r="E63" s="2" t="e">
        <f t="shared" si="25"/>
        <v>#DIV/0!</v>
      </c>
      <c r="F63" s="3"/>
      <c r="G63" s="3"/>
      <c r="H63">
        <f t="shared" si="47"/>
        <v>0</v>
      </c>
      <c r="L63">
        <f t="shared" si="27"/>
        <v>0</v>
      </c>
      <c r="M63">
        <f t="shared" si="28"/>
        <v>0</v>
      </c>
      <c r="O63">
        <f t="shared" ref="O63:O64" si="73">SUM(I63:N63)</f>
        <v>0</v>
      </c>
    </row>
    <row r="64" spans="2:15" x14ac:dyDescent="0.25">
      <c r="B64" s="3"/>
      <c r="C64" s="3"/>
      <c r="D64" s="3"/>
      <c r="E64" s="2" t="e">
        <f t="shared" si="25"/>
        <v>#DIV/0!</v>
      </c>
      <c r="F64" s="3"/>
      <c r="G64" s="3"/>
      <c r="H64">
        <f t="shared" si="47"/>
        <v>0</v>
      </c>
      <c r="L64">
        <f t="shared" si="27"/>
        <v>0</v>
      </c>
      <c r="M64">
        <f t="shared" si="28"/>
        <v>0</v>
      </c>
      <c r="O64">
        <f t="shared" si="73"/>
        <v>0</v>
      </c>
    </row>
    <row r="65" spans="2:15" x14ac:dyDescent="0.25">
      <c r="B65" s="3"/>
      <c r="C65" s="3"/>
      <c r="D65" s="3"/>
      <c r="E65" s="2" t="e">
        <f t="shared" si="25"/>
        <v>#DIV/0!</v>
      </c>
      <c r="F65" s="3"/>
      <c r="G65" s="3"/>
      <c r="H65">
        <f t="shared" si="47"/>
        <v>0</v>
      </c>
      <c r="L65">
        <f t="shared" si="27"/>
        <v>0</v>
      </c>
      <c r="M65">
        <f t="shared" si="28"/>
        <v>0</v>
      </c>
      <c r="O65">
        <f t="shared" ref="O65" si="74">SUM(I65:N65)</f>
        <v>0</v>
      </c>
    </row>
    <row r="66" spans="2:15" x14ac:dyDescent="0.25">
      <c r="B66" s="3"/>
      <c r="C66" s="3"/>
      <c r="D66" s="3"/>
      <c r="E66" s="2" t="e">
        <f t="shared" si="25"/>
        <v>#DIV/0!</v>
      </c>
      <c r="F66" s="3"/>
      <c r="G66" s="3"/>
      <c r="H66">
        <f t="shared" si="47"/>
        <v>0</v>
      </c>
      <c r="L66">
        <f t="shared" si="27"/>
        <v>0</v>
      </c>
      <c r="M66">
        <f t="shared" si="28"/>
        <v>0</v>
      </c>
      <c r="O66">
        <f t="shared" ref="O66:O69" si="75">SUM(I66:N66)</f>
        <v>0</v>
      </c>
    </row>
    <row r="67" spans="2:15" x14ac:dyDescent="0.25">
      <c r="B67" s="3"/>
      <c r="C67" s="3"/>
      <c r="D67" s="3"/>
      <c r="E67" s="2" t="e">
        <f t="shared" si="25"/>
        <v>#DIV/0!</v>
      </c>
      <c r="F67" s="3"/>
      <c r="G67" s="3"/>
      <c r="H67">
        <f t="shared" si="47"/>
        <v>0</v>
      </c>
      <c r="L67">
        <f t="shared" si="27"/>
        <v>0</v>
      </c>
      <c r="M67">
        <f t="shared" si="28"/>
        <v>0</v>
      </c>
      <c r="O67">
        <f t="shared" si="75"/>
        <v>0</v>
      </c>
    </row>
    <row r="68" spans="2:15" x14ac:dyDescent="0.25">
      <c r="B68" s="3"/>
      <c r="C68" s="3"/>
      <c r="D68" s="3"/>
      <c r="E68" s="2" t="e">
        <f t="shared" si="25"/>
        <v>#DIV/0!</v>
      </c>
      <c r="F68" s="3"/>
      <c r="G68" s="3"/>
      <c r="H68">
        <f t="shared" si="47"/>
        <v>0</v>
      </c>
      <c r="L68">
        <f t="shared" si="27"/>
        <v>0</v>
      </c>
      <c r="M68">
        <f t="shared" si="28"/>
        <v>0</v>
      </c>
      <c r="O68">
        <f t="shared" si="75"/>
        <v>0</v>
      </c>
    </row>
    <row r="69" spans="2:15" ht="15.75" customHeight="1" x14ac:dyDescent="0.25">
      <c r="B69" s="3"/>
      <c r="C69" s="3"/>
      <c r="D69" s="3"/>
      <c r="E69" s="2" t="e">
        <f t="shared" si="25"/>
        <v>#DIV/0!</v>
      </c>
      <c r="F69" s="3"/>
      <c r="G69" s="3"/>
      <c r="H69">
        <f>F69-G69</f>
        <v>0</v>
      </c>
      <c r="L69">
        <f t="shared" si="27"/>
        <v>0</v>
      </c>
      <c r="M69">
        <f t="shared" si="28"/>
        <v>0</v>
      </c>
      <c r="O69">
        <f t="shared" si="75"/>
        <v>0</v>
      </c>
    </row>
    <row r="70" spans="2:15" ht="15" customHeight="1" x14ac:dyDescent="0.25">
      <c r="B70" s="3"/>
      <c r="C70" s="3"/>
      <c r="D70" s="3"/>
      <c r="E70" s="2" t="e">
        <f t="shared" si="25"/>
        <v>#DIV/0!</v>
      </c>
      <c r="F70" s="3"/>
      <c r="G70" s="3"/>
      <c r="H70">
        <f t="shared" ref="H70:H133" si="76">F70-G70</f>
        <v>0</v>
      </c>
      <c r="L70">
        <f t="shared" si="27"/>
        <v>0</v>
      </c>
      <c r="M70">
        <f t="shared" si="28"/>
        <v>0</v>
      </c>
      <c r="O70">
        <f t="shared" ref="O70:O133" si="77">SUM(I70:N70)</f>
        <v>0</v>
      </c>
    </row>
    <row r="71" spans="2:15" x14ac:dyDescent="0.25">
      <c r="B71" s="3"/>
      <c r="C71" s="3"/>
      <c r="D71" s="3"/>
      <c r="E71" s="2" t="e">
        <f t="shared" si="25"/>
        <v>#DIV/0!</v>
      </c>
      <c r="F71" s="3"/>
      <c r="G71" s="3"/>
      <c r="H71">
        <f t="shared" si="76"/>
        <v>0</v>
      </c>
      <c r="L71">
        <f t="shared" si="27"/>
        <v>0</v>
      </c>
      <c r="M71">
        <f t="shared" si="28"/>
        <v>0</v>
      </c>
      <c r="O71">
        <f t="shared" si="77"/>
        <v>0</v>
      </c>
    </row>
    <row r="72" spans="2:15" x14ac:dyDescent="0.25">
      <c r="B72" s="3"/>
      <c r="C72" s="3"/>
      <c r="D72" s="3"/>
      <c r="E72" s="2" t="e">
        <f t="shared" si="25"/>
        <v>#DIV/0!</v>
      </c>
      <c r="H72">
        <f t="shared" si="76"/>
        <v>0</v>
      </c>
      <c r="L72">
        <v>0</v>
      </c>
      <c r="M72">
        <f t="shared" si="28"/>
        <v>0</v>
      </c>
      <c r="O72">
        <f t="shared" si="77"/>
        <v>0</v>
      </c>
    </row>
    <row r="73" spans="2:15" ht="14.25" customHeight="1" x14ac:dyDescent="0.25">
      <c r="B73" s="3"/>
      <c r="C73" s="3"/>
      <c r="D73" s="3"/>
      <c r="E73" s="2" t="e">
        <f t="shared" si="25"/>
        <v>#DIV/0!</v>
      </c>
      <c r="H73">
        <f t="shared" si="76"/>
        <v>0</v>
      </c>
      <c r="L73">
        <v>0</v>
      </c>
      <c r="M73">
        <f t="shared" si="28"/>
        <v>0</v>
      </c>
      <c r="O73">
        <f t="shared" si="77"/>
        <v>0</v>
      </c>
    </row>
    <row r="74" spans="2:15" x14ac:dyDescent="0.25">
      <c r="B74" s="3"/>
      <c r="C74" s="3"/>
      <c r="D74" s="3"/>
      <c r="E74" s="2" t="e">
        <f t="shared" si="25"/>
        <v>#DIV/0!</v>
      </c>
      <c r="H74">
        <f t="shared" si="76"/>
        <v>0</v>
      </c>
      <c r="L74">
        <f t="shared" ref="L74:L81" si="78">B74*10</f>
        <v>0</v>
      </c>
      <c r="M74">
        <f t="shared" si="28"/>
        <v>0</v>
      </c>
      <c r="O74">
        <f t="shared" si="77"/>
        <v>0</v>
      </c>
    </row>
    <row r="75" spans="2:15" x14ac:dyDescent="0.25">
      <c r="B75" s="3"/>
      <c r="C75" s="3"/>
      <c r="D75" s="3"/>
      <c r="E75" s="2" t="e">
        <f t="shared" si="25"/>
        <v>#DIV/0!</v>
      </c>
      <c r="H75">
        <f t="shared" si="76"/>
        <v>0</v>
      </c>
      <c r="L75">
        <f t="shared" si="78"/>
        <v>0</v>
      </c>
      <c r="M75">
        <f t="shared" si="28"/>
        <v>0</v>
      </c>
      <c r="O75">
        <f>SUM(I75:N75)</f>
        <v>0</v>
      </c>
    </row>
    <row r="76" spans="2:15" x14ac:dyDescent="0.25">
      <c r="B76" s="3"/>
      <c r="C76" s="3"/>
      <c r="D76" s="3"/>
      <c r="E76" s="2" t="e">
        <f t="shared" si="25"/>
        <v>#DIV/0!</v>
      </c>
      <c r="H76">
        <f t="shared" si="76"/>
        <v>0</v>
      </c>
      <c r="L76">
        <f t="shared" si="78"/>
        <v>0</v>
      </c>
      <c r="M76">
        <f t="shared" si="28"/>
        <v>0</v>
      </c>
      <c r="O76">
        <f t="shared" ref="O76:O83" si="79">SUM(I76:N76)</f>
        <v>0</v>
      </c>
    </row>
    <row r="77" spans="2:15" x14ac:dyDescent="0.25">
      <c r="B77" s="3"/>
      <c r="C77" s="3"/>
      <c r="D77" s="3"/>
      <c r="E77" s="2" t="e">
        <f t="shared" si="25"/>
        <v>#DIV/0!</v>
      </c>
      <c r="L77">
        <f t="shared" si="78"/>
        <v>0</v>
      </c>
      <c r="M77">
        <f t="shared" si="28"/>
        <v>0</v>
      </c>
      <c r="O77">
        <f t="shared" si="79"/>
        <v>0</v>
      </c>
    </row>
    <row r="78" spans="2:15" x14ac:dyDescent="0.25">
      <c r="B78" s="3"/>
      <c r="C78" s="3"/>
      <c r="D78" s="3"/>
      <c r="E78" s="2" t="e">
        <f t="shared" si="25"/>
        <v>#DIV/0!</v>
      </c>
      <c r="H78">
        <f t="shared" ref="H78:H83" si="80">F78-G78</f>
        <v>0</v>
      </c>
      <c r="L78">
        <f t="shared" si="78"/>
        <v>0</v>
      </c>
      <c r="M78">
        <f t="shared" si="28"/>
        <v>0</v>
      </c>
      <c r="O78">
        <f t="shared" si="79"/>
        <v>0</v>
      </c>
    </row>
    <row r="79" spans="2:15" x14ac:dyDescent="0.25">
      <c r="B79" s="3"/>
      <c r="C79" s="3"/>
      <c r="D79" s="3"/>
      <c r="E79" s="2" t="e">
        <f t="shared" si="25"/>
        <v>#DIV/0!</v>
      </c>
      <c r="H79">
        <f t="shared" si="80"/>
        <v>0</v>
      </c>
      <c r="L79">
        <f t="shared" si="78"/>
        <v>0</v>
      </c>
      <c r="M79">
        <f t="shared" si="28"/>
        <v>0</v>
      </c>
      <c r="O79">
        <f t="shared" si="79"/>
        <v>0</v>
      </c>
    </row>
    <row r="80" spans="2:15" x14ac:dyDescent="0.25">
      <c r="B80" s="3"/>
      <c r="C80" s="3"/>
      <c r="D80" s="3"/>
      <c r="E80" s="2" t="e">
        <f t="shared" si="25"/>
        <v>#DIV/0!</v>
      </c>
      <c r="H80">
        <f t="shared" si="80"/>
        <v>0</v>
      </c>
      <c r="L80">
        <f t="shared" si="78"/>
        <v>0</v>
      </c>
      <c r="M80">
        <f t="shared" si="28"/>
        <v>0</v>
      </c>
      <c r="O80">
        <f t="shared" si="79"/>
        <v>0</v>
      </c>
    </row>
    <row r="81" spans="2:15" x14ac:dyDescent="0.25">
      <c r="B81" s="3"/>
      <c r="C81" s="3"/>
      <c r="D81" s="3"/>
      <c r="E81" s="2" t="e">
        <f t="shared" si="25"/>
        <v>#DIV/0!</v>
      </c>
      <c r="H81">
        <f t="shared" si="80"/>
        <v>0</v>
      </c>
      <c r="L81">
        <f t="shared" si="78"/>
        <v>0</v>
      </c>
      <c r="M81">
        <f t="shared" si="28"/>
        <v>0</v>
      </c>
      <c r="O81">
        <f t="shared" si="79"/>
        <v>0</v>
      </c>
    </row>
    <row r="82" spans="2:15" ht="14.25" customHeight="1" x14ac:dyDescent="0.25">
      <c r="B82" s="3"/>
      <c r="C82" s="3"/>
      <c r="D82" s="3"/>
      <c r="E82" s="2" t="e">
        <f t="shared" ref="E82:E145" si="81">(B82)/(B82+C82+D82)</f>
        <v>#DIV/0!</v>
      </c>
      <c r="H82">
        <f t="shared" si="80"/>
        <v>0</v>
      </c>
      <c r="L82">
        <v>0</v>
      </c>
      <c r="M82">
        <f t="shared" ref="M82:M121" si="82">D82*5</f>
        <v>0</v>
      </c>
      <c r="O82">
        <f t="shared" si="79"/>
        <v>0</v>
      </c>
    </row>
    <row r="83" spans="2:15" x14ac:dyDescent="0.25">
      <c r="B83" s="3"/>
      <c r="C83" s="3"/>
      <c r="D83" s="3"/>
      <c r="E83" s="2" t="e">
        <f t="shared" si="81"/>
        <v>#DIV/0!</v>
      </c>
      <c r="H83">
        <f t="shared" si="80"/>
        <v>0</v>
      </c>
      <c r="L83">
        <f t="shared" ref="L83:L146" si="83">B83*10</f>
        <v>0</v>
      </c>
      <c r="M83">
        <f t="shared" si="82"/>
        <v>0</v>
      </c>
      <c r="O83">
        <f t="shared" si="79"/>
        <v>0</v>
      </c>
    </row>
    <row r="84" spans="2:15" x14ac:dyDescent="0.25">
      <c r="B84" s="3"/>
      <c r="C84" s="3"/>
      <c r="D84" s="3"/>
      <c r="E84" s="2" t="e">
        <f t="shared" si="81"/>
        <v>#DIV/0!</v>
      </c>
      <c r="H84">
        <f t="shared" si="76"/>
        <v>0</v>
      </c>
      <c r="L84">
        <f t="shared" si="83"/>
        <v>0</v>
      </c>
      <c r="M84">
        <f t="shared" si="82"/>
        <v>0</v>
      </c>
      <c r="O84">
        <f t="shared" si="77"/>
        <v>0</v>
      </c>
    </row>
    <row r="85" spans="2:15" x14ac:dyDescent="0.25">
      <c r="B85" s="3"/>
      <c r="C85" s="3"/>
      <c r="D85" s="3"/>
      <c r="E85" s="2" t="e">
        <f t="shared" si="81"/>
        <v>#DIV/0!</v>
      </c>
      <c r="H85">
        <f t="shared" si="76"/>
        <v>0</v>
      </c>
      <c r="L85">
        <f t="shared" si="83"/>
        <v>0</v>
      </c>
      <c r="M85">
        <f t="shared" si="82"/>
        <v>0</v>
      </c>
      <c r="O85">
        <f t="shared" si="77"/>
        <v>0</v>
      </c>
    </row>
    <row r="86" spans="2:15" x14ac:dyDescent="0.25">
      <c r="B86" s="3"/>
      <c r="C86" s="3"/>
      <c r="D86" s="3"/>
      <c r="E86" s="2" t="e">
        <f t="shared" si="81"/>
        <v>#DIV/0!</v>
      </c>
      <c r="H86">
        <f t="shared" si="76"/>
        <v>0</v>
      </c>
      <c r="L86">
        <f t="shared" si="83"/>
        <v>0</v>
      </c>
      <c r="M86">
        <f t="shared" si="82"/>
        <v>0</v>
      </c>
      <c r="O86">
        <f t="shared" si="77"/>
        <v>0</v>
      </c>
    </row>
    <row r="87" spans="2:15" ht="14.25" customHeight="1" x14ac:dyDescent="0.25">
      <c r="B87" s="3"/>
      <c r="C87" s="3"/>
      <c r="D87" s="3"/>
      <c r="E87" s="2" t="e">
        <f t="shared" si="81"/>
        <v>#DIV/0!</v>
      </c>
      <c r="H87">
        <f t="shared" si="76"/>
        <v>0</v>
      </c>
      <c r="L87">
        <v>0</v>
      </c>
      <c r="M87">
        <f t="shared" si="82"/>
        <v>0</v>
      </c>
      <c r="O87">
        <f t="shared" si="77"/>
        <v>0</v>
      </c>
    </row>
    <row r="88" spans="2:15" ht="14.25" customHeight="1" x14ac:dyDescent="0.25">
      <c r="B88" s="3"/>
      <c r="C88" s="3"/>
      <c r="D88" s="3"/>
      <c r="E88" s="2" t="e">
        <f t="shared" si="81"/>
        <v>#DIV/0!</v>
      </c>
      <c r="H88">
        <f t="shared" si="76"/>
        <v>0</v>
      </c>
      <c r="L88">
        <v>0</v>
      </c>
      <c r="M88">
        <f t="shared" si="82"/>
        <v>0</v>
      </c>
      <c r="O88">
        <f t="shared" si="77"/>
        <v>0</v>
      </c>
    </row>
    <row r="89" spans="2:15" x14ac:dyDescent="0.25">
      <c r="B89" s="3"/>
      <c r="C89" s="3"/>
      <c r="D89" s="3"/>
      <c r="E89" s="2" t="e">
        <f t="shared" si="81"/>
        <v>#DIV/0!</v>
      </c>
      <c r="H89">
        <f t="shared" si="76"/>
        <v>0</v>
      </c>
      <c r="L89">
        <f t="shared" ref="L89" si="84">B89*10</f>
        <v>0</v>
      </c>
      <c r="M89">
        <f t="shared" si="82"/>
        <v>0</v>
      </c>
      <c r="O89">
        <f t="shared" si="77"/>
        <v>0</v>
      </c>
    </row>
    <row r="90" spans="2:15" x14ac:dyDescent="0.25">
      <c r="B90" s="3"/>
      <c r="C90" s="3"/>
      <c r="D90" s="3"/>
      <c r="E90" s="2" t="e">
        <f t="shared" si="81"/>
        <v>#DIV/0!</v>
      </c>
      <c r="H90">
        <f t="shared" si="76"/>
        <v>0</v>
      </c>
      <c r="L90">
        <f t="shared" si="83"/>
        <v>0</v>
      </c>
      <c r="M90">
        <f t="shared" si="82"/>
        <v>0</v>
      </c>
      <c r="O90">
        <f t="shared" si="77"/>
        <v>0</v>
      </c>
    </row>
    <row r="91" spans="2:15" x14ac:dyDescent="0.25">
      <c r="B91" s="3"/>
      <c r="C91" s="3"/>
      <c r="D91" s="3"/>
      <c r="E91" s="2" t="e">
        <f t="shared" si="81"/>
        <v>#DIV/0!</v>
      </c>
      <c r="H91">
        <f t="shared" si="76"/>
        <v>0</v>
      </c>
      <c r="L91">
        <f t="shared" si="83"/>
        <v>0</v>
      </c>
      <c r="M91">
        <f t="shared" si="82"/>
        <v>0</v>
      </c>
      <c r="O91">
        <f t="shared" si="77"/>
        <v>0</v>
      </c>
    </row>
    <row r="92" spans="2:15" x14ac:dyDescent="0.25">
      <c r="B92" s="3"/>
      <c r="C92" s="3"/>
      <c r="D92" s="3"/>
      <c r="E92" s="2" t="e">
        <f t="shared" si="81"/>
        <v>#DIV/0!</v>
      </c>
      <c r="H92">
        <f t="shared" si="76"/>
        <v>0</v>
      </c>
      <c r="L92">
        <f t="shared" si="83"/>
        <v>0</v>
      </c>
      <c r="M92">
        <f t="shared" si="82"/>
        <v>0</v>
      </c>
      <c r="O92">
        <f t="shared" si="77"/>
        <v>0</v>
      </c>
    </row>
    <row r="93" spans="2:15" x14ac:dyDescent="0.25">
      <c r="B93" s="3"/>
      <c r="C93" s="3"/>
      <c r="D93" s="3"/>
      <c r="E93" s="2" t="e">
        <f t="shared" si="81"/>
        <v>#DIV/0!</v>
      </c>
      <c r="H93">
        <f t="shared" si="76"/>
        <v>0</v>
      </c>
      <c r="L93">
        <f t="shared" si="83"/>
        <v>0</v>
      </c>
      <c r="M93">
        <f t="shared" si="82"/>
        <v>0</v>
      </c>
      <c r="O93">
        <f t="shared" si="77"/>
        <v>0</v>
      </c>
    </row>
    <row r="94" spans="2:15" x14ac:dyDescent="0.25">
      <c r="B94" s="3"/>
      <c r="C94" s="3"/>
      <c r="D94" s="3"/>
      <c r="E94" s="2" t="e">
        <f t="shared" si="81"/>
        <v>#DIV/0!</v>
      </c>
      <c r="H94">
        <f t="shared" si="76"/>
        <v>0</v>
      </c>
      <c r="L94">
        <f t="shared" si="83"/>
        <v>0</v>
      </c>
      <c r="M94">
        <f t="shared" si="82"/>
        <v>0</v>
      </c>
      <c r="O94">
        <f t="shared" si="77"/>
        <v>0</v>
      </c>
    </row>
    <row r="95" spans="2:15" x14ac:dyDescent="0.25">
      <c r="B95" s="3"/>
      <c r="C95" s="3"/>
      <c r="D95" s="3"/>
      <c r="E95" s="2" t="e">
        <f t="shared" si="81"/>
        <v>#DIV/0!</v>
      </c>
      <c r="H95">
        <f t="shared" si="76"/>
        <v>0</v>
      </c>
      <c r="L95">
        <f t="shared" si="83"/>
        <v>0</v>
      </c>
      <c r="M95">
        <f t="shared" si="82"/>
        <v>0</v>
      </c>
      <c r="O95">
        <f t="shared" si="77"/>
        <v>0</v>
      </c>
    </row>
    <row r="96" spans="2:15" x14ac:dyDescent="0.25">
      <c r="B96" s="3"/>
      <c r="C96" s="3"/>
      <c r="D96" s="3"/>
      <c r="E96" s="2" t="e">
        <f t="shared" si="81"/>
        <v>#DIV/0!</v>
      </c>
      <c r="H96">
        <f t="shared" si="76"/>
        <v>0</v>
      </c>
      <c r="L96">
        <f t="shared" si="83"/>
        <v>0</v>
      </c>
      <c r="M96">
        <f t="shared" si="82"/>
        <v>0</v>
      </c>
      <c r="O96">
        <f t="shared" si="77"/>
        <v>0</v>
      </c>
    </row>
    <row r="97" spans="2:15" x14ac:dyDescent="0.25">
      <c r="B97" s="3"/>
      <c r="C97" s="3"/>
      <c r="D97" s="3"/>
      <c r="E97" s="2" t="e">
        <f t="shared" si="81"/>
        <v>#DIV/0!</v>
      </c>
      <c r="H97">
        <f t="shared" si="76"/>
        <v>0</v>
      </c>
      <c r="L97">
        <f t="shared" si="83"/>
        <v>0</v>
      </c>
      <c r="M97">
        <f t="shared" si="82"/>
        <v>0</v>
      </c>
      <c r="O97">
        <f t="shared" si="77"/>
        <v>0</v>
      </c>
    </row>
    <row r="98" spans="2:15" ht="14.25" customHeight="1" x14ac:dyDescent="0.25">
      <c r="B98" s="3"/>
      <c r="C98" s="3"/>
      <c r="D98" s="3"/>
      <c r="E98" s="2" t="e">
        <f t="shared" si="81"/>
        <v>#DIV/0!</v>
      </c>
      <c r="H98">
        <f t="shared" si="76"/>
        <v>0</v>
      </c>
      <c r="L98">
        <v>0</v>
      </c>
      <c r="M98">
        <f t="shared" si="82"/>
        <v>0</v>
      </c>
      <c r="O98">
        <f t="shared" si="77"/>
        <v>0</v>
      </c>
    </row>
    <row r="99" spans="2:15" ht="14.25" customHeight="1" x14ac:dyDescent="0.25">
      <c r="B99" s="3"/>
      <c r="C99" s="3"/>
      <c r="D99" s="3"/>
      <c r="E99" s="2" t="e">
        <f t="shared" si="81"/>
        <v>#DIV/0!</v>
      </c>
      <c r="H99">
        <f t="shared" si="76"/>
        <v>0</v>
      </c>
      <c r="L99">
        <v>0</v>
      </c>
      <c r="M99">
        <f t="shared" si="82"/>
        <v>0</v>
      </c>
      <c r="O99">
        <f t="shared" si="77"/>
        <v>0</v>
      </c>
    </row>
    <row r="100" spans="2:15" x14ac:dyDescent="0.25">
      <c r="B100" s="3"/>
      <c r="C100" s="3"/>
      <c r="D100" s="3"/>
      <c r="E100" s="2" t="e">
        <f t="shared" si="81"/>
        <v>#DIV/0!</v>
      </c>
      <c r="H100">
        <f t="shared" si="76"/>
        <v>0</v>
      </c>
      <c r="L100">
        <f t="shared" si="83"/>
        <v>0</v>
      </c>
      <c r="M100">
        <f t="shared" si="82"/>
        <v>0</v>
      </c>
      <c r="O100">
        <f t="shared" si="77"/>
        <v>0</v>
      </c>
    </row>
    <row r="101" spans="2:15" ht="14.25" customHeight="1" x14ac:dyDescent="0.25">
      <c r="B101" s="3"/>
      <c r="C101" s="3"/>
      <c r="D101" s="3"/>
      <c r="E101" s="2" t="e">
        <f t="shared" si="81"/>
        <v>#DIV/0!</v>
      </c>
      <c r="H101">
        <f t="shared" si="76"/>
        <v>0</v>
      </c>
      <c r="L101">
        <v>0</v>
      </c>
      <c r="M101">
        <f t="shared" si="82"/>
        <v>0</v>
      </c>
      <c r="O101">
        <f t="shared" si="77"/>
        <v>0</v>
      </c>
    </row>
    <row r="102" spans="2:15" x14ac:dyDescent="0.25">
      <c r="B102" s="3"/>
      <c r="C102" s="3"/>
      <c r="D102" s="3"/>
      <c r="E102" s="2" t="e">
        <f t="shared" si="81"/>
        <v>#DIV/0!</v>
      </c>
      <c r="H102">
        <f t="shared" si="76"/>
        <v>0</v>
      </c>
      <c r="L102">
        <f t="shared" ref="L102:L104" si="85">B102*10</f>
        <v>0</v>
      </c>
      <c r="M102">
        <f t="shared" si="82"/>
        <v>0</v>
      </c>
      <c r="O102">
        <f t="shared" si="77"/>
        <v>0</v>
      </c>
    </row>
    <row r="103" spans="2:15" x14ac:dyDescent="0.25">
      <c r="B103" s="3"/>
      <c r="C103" s="3"/>
      <c r="D103" s="3"/>
      <c r="E103" s="2" t="e">
        <f t="shared" si="81"/>
        <v>#DIV/0!</v>
      </c>
      <c r="H103">
        <f t="shared" si="76"/>
        <v>0</v>
      </c>
      <c r="L103">
        <f t="shared" si="85"/>
        <v>0</v>
      </c>
      <c r="M103">
        <f t="shared" si="82"/>
        <v>0</v>
      </c>
      <c r="O103">
        <f t="shared" si="77"/>
        <v>0</v>
      </c>
    </row>
    <row r="104" spans="2:15" ht="16.5" customHeight="1" x14ac:dyDescent="0.25">
      <c r="B104" s="3"/>
      <c r="C104" s="3"/>
      <c r="D104" s="3"/>
      <c r="E104" s="2" t="e">
        <f t="shared" si="81"/>
        <v>#DIV/0!</v>
      </c>
      <c r="H104">
        <f t="shared" si="76"/>
        <v>0</v>
      </c>
      <c r="L104">
        <f t="shared" si="85"/>
        <v>0</v>
      </c>
      <c r="M104">
        <f t="shared" si="82"/>
        <v>0</v>
      </c>
      <c r="O104">
        <f t="shared" si="77"/>
        <v>0</v>
      </c>
    </row>
    <row r="105" spans="2:15" ht="14.25" customHeight="1" x14ac:dyDescent="0.25">
      <c r="B105" s="3"/>
      <c r="C105" s="3"/>
      <c r="D105" s="3"/>
      <c r="E105" s="2" t="e">
        <f t="shared" si="81"/>
        <v>#DIV/0!</v>
      </c>
      <c r="H105">
        <f t="shared" si="76"/>
        <v>0</v>
      </c>
      <c r="L105">
        <v>0</v>
      </c>
      <c r="M105">
        <f t="shared" si="82"/>
        <v>0</v>
      </c>
      <c r="O105">
        <f t="shared" si="77"/>
        <v>0</v>
      </c>
    </row>
    <row r="106" spans="2:15" x14ac:dyDescent="0.25">
      <c r="B106" s="3"/>
      <c r="C106" s="3"/>
      <c r="D106" s="3"/>
      <c r="E106" s="2" t="e">
        <f t="shared" si="81"/>
        <v>#DIV/0!</v>
      </c>
      <c r="H106">
        <f t="shared" si="76"/>
        <v>0</v>
      </c>
      <c r="L106">
        <f t="shared" ref="L106" si="86">B106*10</f>
        <v>0</v>
      </c>
      <c r="M106">
        <f t="shared" si="82"/>
        <v>0</v>
      </c>
      <c r="O106">
        <f t="shared" si="77"/>
        <v>0</v>
      </c>
    </row>
    <row r="107" spans="2:15" x14ac:dyDescent="0.25">
      <c r="B107" s="3"/>
      <c r="C107" s="3"/>
      <c r="D107" s="3"/>
      <c r="E107" s="2" t="e">
        <f t="shared" si="81"/>
        <v>#DIV/0!</v>
      </c>
      <c r="H107">
        <f t="shared" si="76"/>
        <v>0</v>
      </c>
      <c r="L107">
        <f t="shared" si="83"/>
        <v>0</v>
      </c>
      <c r="M107">
        <f t="shared" si="82"/>
        <v>0</v>
      </c>
      <c r="O107">
        <f t="shared" si="77"/>
        <v>0</v>
      </c>
    </row>
    <row r="108" spans="2:15" x14ac:dyDescent="0.25">
      <c r="B108" s="3"/>
      <c r="C108" s="3"/>
      <c r="D108" s="3"/>
      <c r="E108" s="2" t="e">
        <f t="shared" si="81"/>
        <v>#DIV/0!</v>
      </c>
      <c r="H108">
        <f t="shared" si="76"/>
        <v>0</v>
      </c>
      <c r="L108">
        <f t="shared" si="83"/>
        <v>0</v>
      </c>
      <c r="M108">
        <f t="shared" si="82"/>
        <v>0</v>
      </c>
      <c r="O108">
        <f t="shared" si="77"/>
        <v>0</v>
      </c>
    </row>
    <row r="109" spans="2:15" ht="14.25" customHeight="1" x14ac:dyDescent="0.25">
      <c r="B109" s="3"/>
      <c r="C109" s="3"/>
      <c r="D109" s="3"/>
      <c r="E109" s="2" t="e">
        <f t="shared" si="81"/>
        <v>#DIV/0!</v>
      </c>
      <c r="H109">
        <f t="shared" si="76"/>
        <v>0</v>
      </c>
      <c r="L109">
        <v>0</v>
      </c>
      <c r="M109">
        <f t="shared" si="82"/>
        <v>0</v>
      </c>
      <c r="O109">
        <f t="shared" si="77"/>
        <v>0</v>
      </c>
    </row>
    <row r="110" spans="2:15" x14ac:dyDescent="0.25">
      <c r="B110" s="3"/>
      <c r="C110" s="3"/>
      <c r="D110" s="3"/>
      <c r="E110" s="2" t="e">
        <f t="shared" si="81"/>
        <v>#DIV/0!</v>
      </c>
      <c r="H110">
        <f t="shared" si="76"/>
        <v>0</v>
      </c>
      <c r="L110">
        <f t="shared" si="83"/>
        <v>0</v>
      </c>
      <c r="M110">
        <f t="shared" si="82"/>
        <v>0</v>
      </c>
      <c r="O110">
        <f t="shared" si="77"/>
        <v>0</v>
      </c>
    </row>
    <row r="111" spans="2:15" x14ac:dyDescent="0.25">
      <c r="B111" s="3"/>
      <c r="C111" s="3"/>
      <c r="D111" s="3"/>
      <c r="E111" s="2" t="e">
        <f t="shared" si="81"/>
        <v>#DIV/0!</v>
      </c>
      <c r="H111">
        <f t="shared" si="76"/>
        <v>0</v>
      </c>
      <c r="L111">
        <f t="shared" si="83"/>
        <v>0</v>
      </c>
      <c r="M111">
        <f t="shared" si="82"/>
        <v>0</v>
      </c>
      <c r="O111">
        <f t="shared" si="77"/>
        <v>0</v>
      </c>
    </row>
    <row r="112" spans="2:15" x14ac:dyDescent="0.25">
      <c r="B112" s="3"/>
      <c r="C112" s="3"/>
      <c r="D112" s="3"/>
      <c r="E112" s="2" t="e">
        <f t="shared" si="81"/>
        <v>#DIV/0!</v>
      </c>
      <c r="H112">
        <f t="shared" si="76"/>
        <v>0</v>
      </c>
      <c r="L112">
        <f t="shared" si="83"/>
        <v>0</v>
      </c>
      <c r="M112">
        <f t="shared" si="82"/>
        <v>0</v>
      </c>
      <c r="O112">
        <f t="shared" si="77"/>
        <v>0</v>
      </c>
    </row>
    <row r="113" spans="2:15" x14ac:dyDescent="0.25">
      <c r="B113" s="3"/>
      <c r="C113" s="3"/>
      <c r="D113" s="3"/>
      <c r="E113" s="2" t="e">
        <f t="shared" si="81"/>
        <v>#DIV/0!</v>
      </c>
      <c r="H113">
        <f t="shared" si="76"/>
        <v>0</v>
      </c>
      <c r="L113">
        <f t="shared" si="83"/>
        <v>0</v>
      </c>
      <c r="M113">
        <f t="shared" si="82"/>
        <v>0</v>
      </c>
      <c r="O113">
        <f t="shared" si="77"/>
        <v>0</v>
      </c>
    </row>
    <row r="114" spans="2:15" x14ac:dyDescent="0.25">
      <c r="B114" s="3"/>
      <c r="C114" s="3"/>
      <c r="D114" s="3"/>
      <c r="E114" s="2" t="e">
        <f t="shared" si="81"/>
        <v>#DIV/0!</v>
      </c>
      <c r="H114">
        <f t="shared" si="76"/>
        <v>0</v>
      </c>
      <c r="L114">
        <f t="shared" si="83"/>
        <v>0</v>
      </c>
      <c r="M114">
        <f t="shared" si="82"/>
        <v>0</v>
      </c>
      <c r="O114">
        <f t="shared" si="77"/>
        <v>0</v>
      </c>
    </row>
    <row r="115" spans="2:15" x14ac:dyDescent="0.25">
      <c r="E115" s="2" t="e">
        <f t="shared" si="81"/>
        <v>#DIV/0!</v>
      </c>
      <c r="H115">
        <f t="shared" si="76"/>
        <v>0</v>
      </c>
      <c r="L115">
        <f t="shared" si="83"/>
        <v>0</v>
      </c>
      <c r="M115">
        <f t="shared" si="82"/>
        <v>0</v>
      </c>
      <c r="O115">
        <f t="shared" si="77"/>
        <v>0</v>
      </c>
    </row>
    <row r="116" spans="2:15" x14ac:dyDescent="0.25">
      <c r="E116" s="2" t="e">
        <f t="shared" si="81"/>
        <v>#DIV/0!</v>
      </c>
      <c r="H116">
        <f t="shared" si="76"/>
        <v>0</v>
      </c>
      <c r="L116">
        <f t="shared" si="83"/>
        <v>0</v>
      </c>
      <c r="M116">
        <f t="shared" si="82"/>
        <v>0</v>
      </c>
      <c r="O116">
        <f t="shared" si="77"/>
        <v>0</v>
      </c>
    </row>
    <row r="117" spans="2:15" x14ac:dyDescent="0.25">
      <c r="E117" s="2" t="e">
        <f t="shared" si="81"/>
        <v>#DIV/0!</v>
      </c>
      <c r="H117">
        <f t="shared" si="76"/>
        <v>0</v>
      </c>
      <c r="L117">
        <f t="shared" si="83"/>
        <v>0</v>
      </c>
      <c r="M117">
        <f t="shared" si="82"/>
        <v>0</v>
      </c>
      <c r="O117">
        <f t="shared" si="77"/>
        <v>0</v>
      </c>
    </row>
    <row r="118" spans="2:15" x14ac:dyDescent="0.25">
      <c r="E118" s="2" t="e">
        <f t="shared" si="81"/>
        <v>#DIV/0!</v>
      </c>
      <c r="H118">
        <f t="shared" si="76"/>
        <v>0</v>
      </c>
      <c r="L118">
        <f t="shared" si="83"/>
        <v>0</v>
      </c>
      <c r="M118">
        <f t="shared" si="82"/>
        <v>0</v>
      </c>
      <c r="O118">
        <f t="shared" si="77"/>
        <v>0</v>
      </c>
    </row>
    <row r="119" spans="2:15" x14ac:dyDescent="0.25">
      <c r="E119" s="2" t="e">
        <f t="shared" si="81"/>
        <v>#DIV/0!</v>
      </c>
      <c r="H119">
        <f t="shared" si="76"/>
        <v>0</v>
      </c>
      <c r="L119">
        <f t="shared" si="83"/>
        <v>0</v>
      </c>
      <c r="M119">
        <f t="shared" si="82"/>
        <v>0</v>
      </c>
      <c r="O119">
        <f t="shared" si="77"/>
        <v>0</v>
      </c>
    </row>
    <row r="120" spans="2:15" x14ac:dyDescent="0.25">
      <c r="E120" s="2" t="e">
        <f t="shared" si="81"/>
        <v>#DIV/0!</v>
      </c>
      <c r="H120">
        <f t="shared" si="76"/>
        <v>0</v>
      </c>
      <c r="L120">
        <f t="shared" si="83"/>
        <v>0</v>
      </c>
      <c r="M120">
        <f t="shared" si="82"/>
        <v>0</v>
      </c>
      <c r="O120">
        <f t="shared" si="77"/>
        <v>0</v>
      </c>
    </row>
    <row r="121" spans="2:15" x14ac:dyDescent="0.25">
      <c r="E121" s="2" t="e">
        <f t="shared" si="81"/>
        <v>#DIV/0!</v>
      </c>
      <c r="H121">
        <f t="shared" si="76"/>
        <v>0</v>
      </c>
      <c r="L121">
        <f t="shared" si="83"/>
        <v>0</v>
      </c>
      <c r="M121">
        <f t="shared" si="82"/>
        <v>0</v>
      </c>
      <c r="O121">
        <f t="shared" si="77"/>
        <v>0</v>
      </c>
    </row>
    <row r="122" spans="2:15" x14ac:dyDescent="0.25">
      <c r="E122" s="2" t="e">
        <f t="shared" si="81"/>
        <v>#DIV/0!</v>
      </c>
      <c r="H122">
        <f t="shared" si="76"/>
        <v>0</v>
      </c>
      <c r="L122">
        <f t="shared" si="83"/>
        <v>0</v>
      </c>
      <c r="M122">
        <v>0</v>
      </c>
      <c r="O122">
        <f t="shared" si="77"/>
        <v>0</v>
      </c>
    </row>
    <row r="123" spans="2:15" x14ac:dyDescent="0.25">
      <c r="E123" s="2" t="e">
        <f t="shared" si="81"/>
        <v>#DIV/0!</v>
      </c>
      <c r="H123">
        <f t="shared" si="76"/>
        <v>0</v>
      </c>
      <c r="L123">
        <f t="shared" si="83"/>
        <v>0</v>
      </c>
      <c r="M123">
        <f t="shared" ref="M123:M181" si="87">D123*5</f>
        <v>0</v>
      </c>
      <c r="O123">
        <f t="shared" si="77"/>
        <v>0</v>
      </c>
    </row>
    <row r="124" spans="2:15" x14ac:dyDescent="0.25">
      <c r="E124" s="2" t="e">
        <f t="shared" si="81"/>
        <v>#DIV/0!</v>
      </c>
      <c r="H124">
        <f t="shared" si="76"/>
        <v>0</v>
      </c>
      <c r="L124">
        <f t="shared" si="83"/>
        <v>0</v>
      </c>
      <c r="M124">
        <f t="shared" si="87"/>
        <v>0</v>
      </c>
      <c r="O124">
        <f t="shared" si="77"/>
        <v>0</v>
      </c>
    </row>
    <row r="125" spans="2:15" x14ac:dyDescent="0.25">
      <c r="E125" s="2" t="e">
        <f t="shared" si="81"/>
        <v>#DIV/0!</v>
      </c>
      <c r="H125">
        <f t="shared" si="76"/>
        <v>0</v>
      </c>
      <c r="L125">
        <f t="shared" si="83"/>
        <v>0</v>
      </c>
      <c r="M125">
        <f t="shared" si="87"/>
        <v>0</v>
      </c>
      <c r="O125">
        <f t="shared" si="77"/>
        <v>0</v>
      </c>
    </row>
    <row r="126" spans="2:15" x14ac:dyDescent="0.25">
      <c r="E126" s="2" t="e">
        <f t="shared" si="81"/>
        <v>#DIV/0!</v>
      </c>
      <c r="H126">
        <f t="shared" si="76"/>
        <v>0</v>
      </c>
      <c r="L126">
        <f t="shared" si="83"/>
        <v>0</v>
      </c>
      <c r="M126">
        <f t="shared" si="87"/>
        <v>0</v>
      </c>
      <c r="O126">
        <f t="shared" si="77"/>
        <v>0</v>
      </c>
    </row>
    <row r="127" spans="2:15" x14ac:dyDescent="0.25">
      <c r="E127" s="2" t="e">
        <f t="shared" si="81"/>
        <v>#DIV/0!</v>
      </c>
      <c r="H127">
        <f t="shared" si="76"/>
        <v>0</v>
      </c>
      <c r="L127">
        <f t="shared" si="83"/>
        <v>0</v>
      </c>
      <c r="M127">
        <f t="shared" si="87"/>
        <v>0</v>
      </c>
      <c r="O127">
        <f t="shared" si="77"/>
        <v>0</v>
      </c>
    </row>
    <row r="128" spans="2:15" x14ac:dyDescent="0.25">
      <c r="E128" s="2" t="e">
        <f t="shared" si="81"/>
        <v>#DIV/0!</v>
      </c>
      <c r="H128">
        <f t="shared" si="76"/>
        <v>0</v>
      </c>
      <c r="L128">
        <f t="shared" si="83"/>
        <v>0</v>
      </c>
      <c r="M128">
        <f t="shared" si="87"/>
        <v>0</v>
      </c>
      <c r="O128">
        <f t="shared" si="77"/>
        <v>0</v>
      </c>
    </row>
    <row r="129" spans="1:16" x14ac:dyDescent="0.25">
      <c r="E129" s="2" t="e">
        <f t="shared" si="81"/>
        <v>#DIV/0!</v>
      </c>
      <c r="H129">
        <f t="shared" si="76"/>
        <v>0</v>
      </c>
      <c r="L129">
        <f t="shared" si="83"/>
        <v>0</v>
      </c>
      <c r="M129">
        <f t="shared" si="87"/>
        <v>0</v>
      </c>
      <c r="O129">
        <f t="shared" si="77"/>
        <v>0</v>
      </c>
    </row>
    <row r="130" spans="1:16" x14ac:dyDescent="0.25">
      <c r="E130" s="2" t="e">
        <f t="shared" si="81"/>
        <v>#DIV/0!</v>
      </c>
      <c r="H130">
        <f t="shared" si="76"/>
        <v>0</v>
      </c>
      <c r="L130">
        <f t="shared" si="83"/>
        <v>0</v>
      </c>
      <c r="M130">
        <f t="shared" si="87"/>
        <v>0</v>
      </c>
      <c r="O130">
        <f t="shared" si="77"/>
        <v>0</v>
      </c>
    </row>
    <row r="131" spans="1:16" x14ac:dyDescent="0.25">
      <c r="E131" s="2" t="e">
        <f t="shared" si="81"/>
        <v>#DIV/0!</v>
      </c>
      <c r="H131">
        <f t="shared" si="76"/>
        <v>0</v>
      </c>
      <c r="L131">
        <f t="shared" si="83"/>
        <v>0</v>
      </c>
      <c r="M131">
        <f t="shared" si="87"/>
        <v>0</v>
      </c>
      <c r="O131">
        <f t="shared" si="77"/>
        <v>0</v>
      </c>
    </row>
    <row r="132" spans="1:16" x14ac:dyDescent="0.25">
      <c r="E132" s="2" t="e">
        <f t="shared" si="81"/>
        <v>#DIV/0!</v>
      </c>
      <c r="H132">
        <f t="shared" si="76"/>
        <v>0</v>
      </c>
      <c r="L132">
        <f t="shared" si="83"/>
        <v>0</v>
      </c>
      <c r="M132">
        <f t="shared" si="87"/>
        <v>0</v>
      </c>
      <c r="O132">
        <f t="shared" si="77"/>
        <v>0</v>
      </c>
    </row>
    <row r="133" spans="1:16" x14ac:dyDescent="0.25">
      <c r="E133" s="2" t="e">
        <f t="shared" si="81"/>
        <v>#DIV/0!</v>
      </c>
      <c r="H133">
        <f t="shared" si="76"/>
        <v>0</v>
      </c>
      <c r="L133">
        <f t="shared" si="83"/>
        <v>0</v>
      </c>
      <c r="M133">
        <f t="shared" si="87"/>
        <v>0</v>
      </c>
      <c r="O133">
        <f t="shared" si="77"/>
        <v>0</v>
      </c>
    </row>
    <row r="134" spans="1:16" x14ac:dyDescent="0.25">
      <c r="E134" s="2" t="e">
        <f t="shared" si="81"/>
        <v>#DIV/0!</v>
      </c>
      <c r="H134">
        <f t="shared" ref="H134:H181" si="88">F134-G134</f>
        <v>0</v>
      </c>
      <c r="L134">
        <f t="shared" si="83"/>
        <v>0</v>
      </c>
      <c r="M134">
        <f t="shared" si="87"/>
        <v>0</v>
      </c>
      <c r="O134">
        <f t="shared" ref="O134:O181" si="89">SUM(I134:N134)</f>
        <v>0</v>
      </c>
    </row>
    <row r="135" spans="1:16" x14ac:dyDescent="0.25">
      <c r="E135" s="2" t="e">
        <f t="shared" si="81"/>
        <v>#DIV/0!</v>
      </c>
      <c r="H135">
        <f t="shared" si="88"/>
        <v>0</v>
      </c>
      <c r="L135">
        <f t="shared" si="83"/>
        <v>0</v>
      </c>
      <c r="M135">
        <f t="shared" si="87"/>
        <v>0</v>
      </c>
      <c r="O135">
        <f t="shared" si="89"/>
        <v>0</v>
      </c>
    </row>
    <row r="136" spans="1:16" x14ac:dyDescent="0.25">
      <c r="E136" s="2" t="e">
        <f t="shared" si="81"/>
        <v>#DIV/0!</v>
      </c>
      <c r="H136">
        <f t="shared" si="88"/>
        <v>0</v>
      </c>
      <c r="L136">
        <f t="shared" si="83"/>
        <v>0</v>
      </c>
      <c r="M136">
        <f t="shared" si="87"/>
        <v>0</v>
      </c>
      <c r="O136">
        <f t="shared" si="89"/>
        <v>0</v>
      </c>
    </row>
    <row r="137" spans="1:16" x14ac:dyDescent="0.25">
      <c r="E137" s="2" t="e">
        <f t="shared" si="81"/>
        <v>#DIV/0!</v>
      </c>
      <c r="H137">
        <f t="shared" si="88"/>
        <v>0</v>
      </c>
      <c r="L137">
        <f t="shared" si="83"/>
        <v>0</v>
      </c>
      <c r="M137">
        <f t="shared" si="87"/>
        <v>0</v>
      </c>
      <c r="O137">
        <f t="shared" si="89"/>
        <v>0</v>
      </c>
    </row>
    <row r="138" spans="1:16" x14ac:dyDescent="0.25">
      <c r="E138" s="2" t="e">
        <f t="shared" si="81"/>
        <v>#DIV/0!</v>
      </c>
      <c r="H138">
        <f t="shared" si="88"/>
        <v>0</v>
      </c>
      <c r="L138">
        <f t="shared" si="83"/>
        <v>0</v>
      </c>
      <c r="M138">
        <f t="shared" si="87"/>
        <v>0</v>
      </c>
      <c r="O138">
        <f t="shared" si="89"/>
        <v>0</v>
      </c>
    </row>
    <row r="139" spans="1:16" x14ac:dyDescent="0.25">
      <c r="E139" s="2" t="e">
        <f t="shared" si="81"/>
        <v>#DIV/0!</v>
      </c>
      <c r="H139">
        <f t="shared" si="88"/>
        <v>0</v>
      </c>
      <c r="L139">
        <f t="shared" si="83"/>
        <v>0</v>
      </c>
      <c r="M139">
        <f t="shared" si="87"/>
        <v>0</v>
      </c>
      <c r="O139">
        <f t="shared" si="89"/>
        <v>0</v>
      </c>
    </row>
    <row r="140" spans="1:16" x14ac:dyDescent="0.25">
      <c r="E140" s="2" t="e">
        <f t="shared" si="81"/>
        <v>#DIV/0!</v>
      </c>
      <c r="H140">
        <f t="shared" si="88"/>
        <v>0</v>
      </c>
      <c r="L140">
        <f t="shared" si="83"/>
        <v>0</v>
      </c>
      <c r="M140">
        <f t="shared" si="87"/>
        <v>0</v>
      </c>
      <c r="O140">
        <f t="shared" si="89"/>
        <v>0</v>
      </c>
    </row>
    <row r="141" spans="1:16" x14ac:dyDescent="0.25">
      <c r="E141" s="2" t="e">
        <f t="shared" si="81"/>
        <v>#DIV/0!</v>
      </c>
      <c r="H141">
        <f t="shared" si="88"/>
        <v>0</v>
      </c>
      <c r="L141">
        <f t="shared" si="83"/>
        <v>0</v>
      </c>
      <c r="M141">
        <f t="shared" si="87"/>
        <v>0</v>
      </c>
      <c r="O141">
        <f t="shared" si="89"/>
        <v>0</v>
      </c>
    </row>
    <row r="142" spans="1:16" x14ac:dyDescent="0.25">
      <c r="E142" s="2" t="e">
        <f t="shared" si="81"/>
        <v>#DIV/0!</v>
      </c>
      <c r="H142">
        <f t="shared" si="88"/>
        <v>0</v>
      </c>
      <c r="L142">
        <f t="shared" si="83"/>
        <v>0</v>
      </c>
      <c r="M142">
        <f t="shared" si="87"/>
        <v>0</v>
      </c>
      <c r="O142">
        <f t="shared" si="89"/>
        <v>0</v>
      </c>
    </row>
    <row r="143" spans="1:16" x14ac:dyDescent="0.25">
      <c r="A143" s="6"/>
      <c r="B143" s="4"/>
      <c r="C143" s="4"/>
      <c r="D143" s="4"/>
      <c r="E143" s="5" t="e">
        <f t="shared" si="81"/>
        <v>#DIV/0!</v>
      </c>
      <c r="F143" s="4"/>
      <c r="G143" s="4"/>
      <c r="H143" s="4">
        <f t="shared" si="88"/>
        <v>0</v>
      </c>
      <c r="I143" s="4"/>
      <c r="J143" s="4"/>
      <c r="K143" s="4"/>
      <c r="L143" s="4">
        <f t="shared" si="83"/>
        <v>0</v>
      </c>
      <c r="M143" s="4">
        <f t="shared" si="87"/>
        <v>0</v>
      </c>
      <c r="N143" s="4"/>
      <c r="O143" s="4">
        <f t="shared" si="89"/>
        <v>0</v>
      </c>
      <c r="P143" s="4"/>
    </row>
    <row r="144" spans="1:16" x14ac:dyDescent="0.25">
      <c r="E144" s="2" t="e">
        <f t="shared" si="81"/>
        <v>#DIV/0!</v>
      </c>
      <c r="H144">
        <f t="shared" si="88"/>
        <v>0</v>
      </c>
      <c r="L144">
        <f t="shared" si="83"/>
        <v>0</v>
      </c>
      <c r="M144">
        <f t="shared" si="87"/>
        <v>0</v>
      </c>
      <c r="O144">
        <f t="shared" si="89"/>
        <v>0</v>
      </c>
      <c r="P144" s="4"/>
    </row>
    <row r="145" spans="1:16" x14ac:dyDescent="0.25">
      <c r="E145" s="2" t="e">
        <f t="shared" si="81"/>
        <v>#DIV/0!</v>
      </c>
      <c r="H145">
        <f t="shared" si="88"/>
        <v>0</v>
      </c>
      <c r="L145">
        <f t="shared" si="83"/>
        <v>0</v>
      </c>
      <c r="M145">
        <f t="shared" si="87"/>
        <v>0</v>
      </c>
      <c r="O145">
        <f t="shared" si="89"/>
        <v>0</v>
      </c>
    </row>
    <row r="146" spans="1:16" x14ac:dyDescent="0.25">
      <c r="E146" s="2" t="e">
        <f t="shared" ref="E146:E181" si="90">(B146)/(B146+C146+D146)</f>
        <v>#DIV/0!</v>
      </c>
      <c r="H146">
        <f t="shared" si="88"/>
        <v>0</v>
      </c>
      <c r="L146">
        <f t="shared" si="83"/>
        <v>0</v>
      </c>
      <c r="M146">
        <f t="shared" si="87"/>
        <v>0</v>
      </c>
      <c r="O146">
        <f t="shared" si="89"/>
        <v>0</v>
      </c>
    </row>
    <row r="147" spans="1:16" x14ac:dyDescent="0.25">
      <c r="A147" s="6"/>
      <c r="B147" s="4"/>
      <c r="C147" s="4"/>
      <c r="D147" s="4"/>
      <c r="E147" s="5" t="e">
        <f t="shared" si="90"/>
        <v>#DIV/0!</v>
      </c>
      <c r="F147" s="4"/>
      <c r="G147" s="4"/>
      <c r="H147" s="4">
        <f t="shared" si="88"/>
        <v>0</v>
      </c>
      <c r="I147" s="4"/>
      <c r="J147" s="4"/>
      <c r="K147" s="4"/>
      <c r="L147" s="4">
        <f t="shared" ref="L147:L158" si="91">B147*10</f>
        <v>0</v>
      </c>
      <c r="M147" s="4">
        <f t="shared" si="87"/>
        <v>0</v>
      </c>
      <c r="N147" s="4"/>
      <c r="O147" s="4">
        <f t="shared" si="89"/>
        <v>0</v>
      </c>
      <c r="P147" s="4"/>
    </row>
    <row r="148" spans="1:16" x14ac:dyDescent="0.25">
      <c r="A148" s="6"/>
      <c r="B148" s="4"/>
      <c r="C148" s="4"/>
      <c r="D148" s="4"/>
      <c r="E148" s="5" t="e">
        <f t="shared" si="90"/>
        <v>#DIV/0!</v>
      </c>
      <c r="F148" s="4"/>
      <c r="G148" s="4"/>
      <c r="H148" s="4">
        <f t="shared" si="88"/>
        <v>0</v>
      </c>
      <c r="I148" s="4"/>
      <c r="J148" s="4"/>
      <c r="K148" s="4"/>
      <c r="L148" s="4">
        <f t="shared" si="91"/>
        <v>0</v>
      </c>
      <c r="M148" s="4">
        <f t="shared" si="87"/>
        <v>0</v>
      </c>
      <c r="N148" s="4"/>
      <c r="O148" s="4">
        <f t="shared" si="89"/>
        <v>0</v>
      </c>
      <c r="P148" s="4"/>
    </row>
    <row r="149" spans="1:16" x14ac:dyDescent="0.25">
      <c r="A149" s="6"/>
      <c r="B149" s="4"/>
      <c r="C149" s="4"/>
      <c r="D149" s="4"/>
      <c r="E149" s="5" t="e">
        <f t="shared" si="90"/>
        <v>#DIV/0!</v>
      </c>
      <c r="F149" s="4"/>
      <c r="G149" s="4"/>
      <c r="H149" s="4">
        <f t="shared" si="88"/>
        <v>0</v>
      </c>
      <c r="I149" s="4"/>
      <c r="J149" s="4"/>
      <c r="K149" s="4"/>
      <c r="L149" s="4">
        <f t="shared" si="91"/>
        <v>0</v>
      </c>
      <c r="M149" s="4">
        <f t="shared" si="87"/>
        <v>0</v>
      </c>
      <c r="N149" s="4"/>
      <c r="O149" s="4">
        <f t="shared" si="89"/>
        <v>0</v>
      </c>
      <c r="P149" s="4"/>
    </row>
    <row r="150" spans="1:16" x14ac:dyDescent="0.25">
      <c r="A150" s="6"/>
      <c r="B150" s="4"/>
      <c r="C150" s="4"/>
      <c r="D150" s="4"/>
      <c r="E150" s="5" t="e">
        <f t="shared" si="90"/>
        <v>#DIV/0!</v>
      </c>
      <c r="F150" s="4"/>
      <c r="G150" s="4"/>
      <c r="H150" s="4">
        <f t="shared" si="88"/>
        <v>0</v>
      </c>
      <c r="I150" s="4"/>
      <c r="J150" s="4"/>
      <c r="K150" s="4"/>
      <c r="L150" s="4">
        <f t="shared" si="91"/>
        <v>0</v>
      </c>
      <c r="M150" s="4">
        <f t="shared" si="87"/>
        <v>0</v>
      </c>
      <c r="N150" s="4"/>
      <c r="O150" s="4">
        <f t="shared" si="89"/>
        <v>0</v>
      </c>
      <c r="P150" s="4"/>
    </row>
    <row r="151" spans="1:16" x14ac:dyDescent="0.25">
      <c r="A151" s="6"/>
      <c r="B151" s="4"/>
      <c r="C151" s="4"/>
      <c r="D151" s="4"/>
      <c r="E151" s="5" t="e">
        <f t="shared" si="90"/>
        <v>#DIV/0!</v>
      </c>
      <c r="F151" s="4"/>
      <c r="G151" s="4"/>
      <c r="H151" s="4">
        <f t="shared" si="88"/>
        <v>0</v>
      </c>
      <c r="I151" s="4"/>
      <c r="J151" s="4"/>
      <c r="K151" s="4"/>
      <c r="L151" s="4">
        <f t="shared" si="91"/>
        <v>0</v>
      </c>
      <c r="M151" s="4">
        <f t="shared" si="87"/>
        <v>0</v>
      </c>
      <c r="N151" s="4"/>
      <c r="O151" s="4">
        <f t="shared" si="89"/>
        <v>0</v>
      </c>
      <c r="P151" s="4"/>
    </row>
    <row r="152" spans="1:16" x14ac:dyDescent="0.25">
      <c r="A152" s="6"/>
      <c r="B152" s="4"/>
      <c r="C152" s="4"/>
      <c r="D152" s="4"/>
      <c r="E152" s="5" t="e">
        <f t="shared" si="90"/>
        <v>#DIV/0!</v>
      </c>
      <c r="F152" s="4"/>
      <c r="G152" s="4"/>
      <c r="H152" s="4">
        <f t="shared" si="88"/>
        <v>0</v>
      </c>
      <c r="I152" s="4"/>
      <c r="J152" s="4"/>
      <c r="K152" s="4"/>
      <c r="L152" s="4">
        <f t="shared" si="91"/>
        <v>0</v>
      </c>
      <c r="M152" s="4">
        <f t="shared" si="87"/>
        <v>0</v>
      </c>
      <c r="N152" s="4"/>
      <c r="O152" s="4">
        <f t="shared" si="89"/>
        <v>0</v>
      </c>
    </row>
    <row r="153" spans="1:16" x14ac:dyDescent="0.25">
      <c r="E153" s="2" t="e">
        <f t="shared" si="90"/>
        <v>#DIV/0!</v>
      </c>
      <c r="H153">
        <f t="shared" si="88"/>
        <v>0</v>
      </c>
      <c r="L153">
        <f t="shared" si="91"/>
        <v>0</v>
      </c>
      <c r="M153">
        <f t="shared" si="87"/>
        <v>0</v>
      </c>
      <c r="O153">
        <f t="shared" si="89"/>
        <v>0</v>
      </c>
    </row>
    <row r="154" spans="1:16" x14ac:dyDescent="0.25">
      <c r="E154" s="2" t="e">
        <f t="shared" si="90"/>
        <v>#DIV/0!</v>
      </c>
      <c r="H154">
        <f t="shared" si="88"/>
        <v>0</v>
      </c>
      <c r="L154">
        <f t="shared" si="91"/>
        <v>0</v>
      </c>
      <c r="M154">
        <f t="shared" si="87"/>
        <v>0</v>
      </c>
      <c r="O154">
        <f t="shared" si="89"/>
        <v>0</v>
      </c>
    </row>
    <row r="155" spans="1:16" x14ac:dyDescent="0.25">
      <c r="E155" s="2" t="e">
        <f t="shared" si="90"/>
        <v>#DIV/0!</v>
      </c>
      <c r="H155">
        <f t="shared" si="88"/>
        <v>0</v>
      </c>
      <c r="L155">
        <f t="shared" si="91"/>
        <v>0</v>
      </c>
      <c r="M155">
        <f t="shared" si="87"/>
        <v>0</v>
      </c>
      <c r="O155">
        <f t="shared" si="89"/>
        <v>0</v>
      </c>
    </row>
    <row r="156" spans="1:16" x14ac:dyDescent="0.25">
      <c r="E156" s="2" t="e">
        <f t="shared" si="90"/>
        <v>#DIV/0!</v>
      </c>
      <c r="H156">
        <f t="shared" si="88"/>
        <v>0</v>
      </c>
      <c r="L156">
        <f t="shared" si="91"/>
        <v>0</v>
      </c>
      <c r="M156">
        <f t="shared" si="87"/>
        <v>0</v>
      </c>
      <c r="O156">
        <f t="shared" si="89"/>
        <v>0</v>
      </c>
    </row>
    <row r="157" spans="1:16" x14ac:dyDescent="0.25">
      <c r="E157" s="2" t="e">
        <f t="shared" si="90"/>
        <v>#DIV/0!</v>
      </c>
      <c r="H157">
        <f t="shared" si="88"/>
        <v>0</v>
      </c>
      <c r="L157">
        <f t="shared" si="91"/>
        <v>0</v>
      </c>
      <c r="M157">
        <f t="shared" si="87"/>
        <v>0</v>
      </c>
      <c r="O157">
        <f t="shared" si="89"/>
        <v>0</v>
      </c>
    </row>
    <row r="158" spans="1:16" x14ac:dyDescent="0.25">
      <c r="E158" s="2" t="e">
        <f t="shared" si="90"/>
        <v>#DIV/0!</v>
      </c>
      <c r="H158">
        <f t="shared" si="88"/>
        <v>0</v>
      </c>
      <c r="L158">
        <f t="shared" si="91"/>
        <v>0</v>
      </c>
      <c r="M158">
        <f t="shared" si="87"/>
        <v>0</v>
      </c>
      <c r="O158">
        <f t="shared" si="89"/>
        <v>0</v>
      </c>
    </row>
    <row r="159" spans="1:16" x14ac:dyDescent="0.25">
      <c r="E159" s="2" t="e">
        <f t="shared" si="90"/>
        <v>#DIV/0!</v>
      </c>
      <c r="H159">
        <f t="shared" si="88"/>
        <v>0</v>
      </c>
      <c r="M159">
        <f t="shared" si="87"/>
        <v>0</v>
      </c>
      <c r="O159">
        <f t="shared" si="89"/>
        <v>0</v>
      </c>
    </row>
    <row r="160" spans="1:16" x14ac:dyDescent="0.25">
      <c r="E160" s="2" t="e">
        <f t="shared" si="90"/>
        <v>#DIV/0!</v>
      </c>
      <c r="H160">
        <f t="shared" si="88"/>
        <v>0</v>
      </c>
      <c r="M160">
        <f t="shared" si="87"/>
        <v>0</v>
      </c>
      <c r="O160">
        <f t="shared" si="89"/>
        <v>0</v>
      </c>
    </row>
    <row r="161" spans="5:15" x14ac:dyDescent="0.25">
      <c r="E161" s="2" t="e">
        <f t="shared" si="90"/>
        <v>#DIV/0!</v>
      </c>
      <c r="H161">
        <f t="shared" si="88"/>
        <v>0</v>
      </c>
      <c r="M161">
        <f t="shared" si="87"/>
        <v>0</v>
      </c>
      <c r="O161">
        <f t="shared" si="89"/>
        <v>0</v>
      </c>
    </row>
    <row r="162" spans="5:15" x14ac:dyDescent="0.25">
      <c r="E162" s="2" t="e">
        <f t="shared" si="90"/>
        <v>#DIV/0!</v>
      </c>
      <c r="H162">
        <f t="shared" si="88"/>
        <v>0</v>
      </c>
      <c r="M162">
        <f t="shared" si="87"/>
        <v>0</v>
      </c>
      <c r="O162">
        <f t="shared" si="89"/>
        <v>0</v>
      </c>
    </row>
    <row r="163" spans="5:15" x14ac:dyDescent="0.25">
      <c r="E163" s="2" t="e">
        <f t="shared" si="90"/>
        <v>#DIV/0!</v>
      </c>
      <c r="H163">
        <f t="shared" si="88"/>
        <v>0</v>
      </c>
      <c r="M163">
        <f t="shared" si="87"/>
        <v>0</v>
      </c>
      <c r="O163">
        <f t="shared" si="89"/>
        <v>0</v>
      </c>
    </row>
    <row r="164" spans="5:15" x14ac:dyDescent="0.25">
      <c r="E164" s="2" t="e">
        <f t="shared" si="90"/>
        <v>#DIV/0!</v>
      </c>
      <c r="H164">
        <f t="shared" si="88"/>
        <v>0</v>
      </c>
      <c r="M164">
        <f t="shared" si="87"/>
        <v>0</v>
      </c>
      <c r="O164">
        <f t="shared" si="89"/>
        <v>0</v>
      </c>
    </row>
    <row r="165" spans="5:15" x14ac:dyDescent="0.25">
      <c r="E165" s="2" t="e">
        <f t="shared" si="90"/>
        <v>#DIV/0!</v>
      </c>
      <c r="H165">
        <f t="shared" si="88"/>
        <v>0</v>
      </c>
      <c r="M165">
        <f t="shared" si="87"/>
        <v>0</v>
      </c>
      <c r="O165">
        <f t="shared" si="89"/>
        <v>0</v>
      </c>
    </row>
    <row r="166" spans="5:15" x14ac:dyDescent="0.25">
      <c r="E166" s="2" t="e">
        <f t="shared" si="90"/>
        <v>#DIV/0!</v>
      </c>
      <c r="H166">
        <f t="shared" si="88"/>
        <v>0</v>
      </c>
      <c r="M166">
        <f t="shared" si="87"/>
        <v>0</v>
      </c>
      <c r="O166">
        <f t="shared" si="89"/>
        <v>0</v>
      </c>
    </row>
    <row r="167" spans="5:15" x14ac:dyDescent="0.25">
      <c r="E167" s="2" t="e">
        <f t="shared" si="90"/>
        <v>#DIV/0!</v>
      </c>
      <c r="H167">
        <f t="shared" si="88"/>
        <v>0</v>
      </c>
      <c r="M167">
        <f t="shared" si="87"/>
        <v>0</v>
      </c>
      <c r="O167">
        <f t="shared" si="89"/>
        <v>0</v>
      </c>
    </row>
    <row r="168" spans="5:15" x14ac:dyDescent="0.25">
      <c r="E168" s="2" t="e">
        <f t="shared" si="90"/>
        <v>#DIV/0!</v>
      </c>
      <c r="H168">
        <f t="shared" si="88"/>
        <v>0</v>
      </c>
      <c r="M168">
        <f t="shared" si="87"/>
        <v>0</v>
      </c>
      <c r="O168">
        <f t="shared" si="89"/>
        <v>0</v>
      </c>
    </row>
    <row r="169" spans="5:15" x14ac:dyDescent="0.25">
      <c r="E169" s="2" t="e">
        <f t="shared" si="90"/>
        <v>#DIV/0!</v>
      </c>
      <c r="H169">
        <f t="shared" si="88"/>
        <v>0</v>
      </c>
      <c r="M169">
        <f t="shared" si="87"/>
        <v>0</v>
      </c>
      <c r="O169">
        <f t="shared" si="89"/>
        <v>0</v>
      </c>
    </row>
    <row r="170" spans="5:15" x14ac:dyDescent="0.25">
      <c r="E170" s="2" t="e">
        <f t="shared" si="90"/>
        <v>#DIV/0!</v>
      </c>
      <c r="H170">
        <f t="shared" si="88"/>
        <v>0</v>
      </c>
      <c r="M170">
        <f t="shared" si="87"/>
        <v>0</v>
      </c>
      <c r="O170">
        <f t="shared" si="89"/>
        <v>0</v>
      </c>
    </row>
    <row r="171" spans="5:15" x14ac:dyDescent="0.25">
      <c r="E171" s="2" t="e">
        <f t="shared" si="90"/>
        <v>#DIV/0!</v>
      </c>
      <c r="H171">
        <f t="shared" si="88"/>
        <v>0</v>
      </c>
      <c r="M171">
        <f t="shared" si="87"/>
        <v>0</v>
      </c>
      <c r="O171">
        <f t="shared" si="89"/>
        <v>0</v>
      </c>
    </row>
    <row r="172" spans="5:15" x14ac:dyDescent="0.25">
      <c r="E172" s="2" t="e">
        <f t="shared" si="90"/>
        <v>#DIV/0!</v>
      </c>
      <c r="H172">
        <f t="shared" si="88"/>
        <v>0</v>
      </c>
      <c r="M172">
        <f t="shared" si="87"/>
        <v>0</v>
      </c>
      <c r="O172">
        <f t="shared" si="89"/>
        <v>0</v>
      </c>
    </row>
    <row r="173" spans="5:15" x14ac:dyDescent="0.25">
      <c r="E173" s="2" t="e">
        <f t="shared" si="90"/>
        <v>#DIV/0!</v>
      </c>
      <c r="H173">
        <f t="shared" si="88"/>
        <v>0</v>
      </c>
      <c r="M173">
        <f t="shared" si="87"/>
        <v>0</v>
      </c>
      <c r="O173">
        <f t="shared" si="89"/>
        <v>0</v>
      </c>
    </row>
    <row r="174" spans="5:15" x14ac:dyDescent="0.25">
      <c r="E174" s="2" t="e">
        <f t="shared" si="90"/>
        <v>#DIV/0!</v>
      </c>
      <c r="H174">
        <f t="shared" si="88"/>
        <v>0</v>
      </c>
      <c r="M174">
        <f t="shared" si="87"/>
        <v>0</v>
      </c>
      <c r="O174">
        <f t="shared" si="89"/>
        <v>0</v>
      </c>
    </row>
    <row r="175" spans="5:15" x14ac:dyDescent="0.25">
      <c r="E175" s="2" t="e">
        <f t="shared" si="90"/>
        <v>#DIV/0!</v>
      </c>
      <c r="H175">
        <f t="shared" si="88"/>
        <v>0</v>
      </c>
      <c r="M175">
        <f t="shared" si="87"/>
        <v>0</v>
      </c>
      <c r="O175">
        <f t="shared" si="89"/>
        <v>0</v>
      </c>
    </row>
    <row r="176" spans="5:15" x14ac:dyDescent="0.25">
      <c r="E176" s="2" t="e">
        <f t="shared" si="90"/>
        <v>#DIV/0!</v>
      </c>
      <c r="H176">
        <f t="shared" si="88"/>
        <v>0</v>
      </c>
      <c r="M176">
        <f t="shared" si="87"/>
        <v>0</v>
      </c>
      <c r="O176">
        <f t="shared" si="89"/>
        <v>0</v>
      </c>
    </row>
    <row r="177" spans="5:15" x14ac:dyDescent="0.25">
      <c r="E177" s="2" t="e">
        <f t="shared" si="90"/>
        <v>#DIV/0!</v>
      </c>
      <c r="H177">
        <f t="shared" si="88"/>
        <v>0</v>
      </c>
      <c r="M177">
        <f t="shared" si="87"/>
        <v>0</v>
      </c>
      <c r="O177">
        <f t="shared" si="89"/>
        <v>0</v>
      </c>
    </row>
    <row r="178" spans="5:15" x14ac:dyDescent="0.25">
      <c r="E178" t="e">
        <f t="shared" si="90"/>
        <v>#DIV/0!</v>
      </c>
      <c r="H178">
        <f t="shared" si="88"/>
        <v>0</v>
      </c>
      <c r="M178">
        <f t="shared" si="87"/>
        <v>0</v>
      </c>
      <c r="O178">
        <f t="shared" si="89"/>
        <v>0</v>
      </c>
    </row>
    <row r="179" spans="5:15" x14ac:dyDescent="0.25">
      <c r="E179" t="e">
        <f t="shared" si="90"/>
        <v>#DIV/0!</v>
      </c>
      <c r="H179">
        <f t="shared" si="88"/>
        <v>0</v>
      </c>
      <c r="M179">
        <f t="shared" si="87"/>
        <v>0</v>
      </c>
      <c r="O179">
        <f t="shared" si="89"/>
        <v>0</v>
      </c>
    </row>
    <row r="180" spans="5:15" x14ac:dyDescent="0.25">
      <c r="E180" t="e">
        <f t="shared" si="90"/>
        <v>#DIV/0!</v>
      </c>
      <c r="H180">
        <f t="shared" si="88"/>
        <v>0</v>
      </c>
      <c r="M180">
        <f t="shared" si="87"/>
        <v>0</v>
      </c>
      <c r="O180">
        <f t="shared" si="89"/>
        <v>0</v>
      </c>
    </row>
    <row r="181" spans="5:15" x14ac:dyDescent="0.25">
      <c r="E181" t="e">
        <f t="shared" si="90"/>
        <v>#DIV/0!</v>
      </c>
      <c r="H181">
        <f t="shared" si="88"/>
        <v>0</v>
      </c>
      <c r="M181">
        <f t="shared" si="87"/>
        <v>0</v>
      </c>
      <c r="O181">
        <f t="shared" si="89"/>
        <v>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CD35-EE44-407C-80E4-7DD8509949F7}">
  <dimension ref="A1:AA190"/>
  <sheetViews>
    <sheetView zoomScale="150" zoomScaleNormal="150" workbookViewId="0">
      <selection activeCell="H15" sqref="H15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23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67</v>
      </c>
      <c r="B3" s="3">
        <f>1*2</f>
        <v>2</v>
      </c>
      <c r="C3" s="3">
        <f>1*1</f>
        <v>1</v>
      </c>
      <c r="D3" s="3"/>
      <c r="E3" s="2">
        <f t="shared" ref="E3" si="0">(B3)/(B3+C3+D3)</f>
        <v>0.66666666666666663</v>
      </c>
      <c r="F3" s="3">
        <f>7+10+2</f>
        <v>19</v>
      </c>
      <c r="G3" s="3">
        <f>4+4+8</f>
        <v>16</v>
      </c>
      <c r="H3">
        <f t="shared" ref="H3" si="1">F3-G3</f>
        <v>3</v>
      </c>
      <c r="L3">
        <f t="shared" ref="L3" si="2">B3*10</f>
        <v>20</v>
      </c>
      <c r="M3">
        <f t="shared" ref="M3" si="3">D3*5</f>
        <v>0</v>
      </c>
      <c r="N3">
        <f t="shared" ref="N3:N18" si="4">10*1</f>
        <v>10</v>
      </c>
      <c r="O3">
        <f t="shared" ref="O3" si="5">SUM(I3:N3)</f>
        <v>30</v>
      </c>
    </row>
    <row r="4" spans="1:27" x14ac:dyDescent="0.25">
      <c r="A4" s="3" t="s">
        <v>28</v>
      </c>
      <c r="B4" s="3">
        <f>1*1</f>
        <v>1</v>
      </c>
      <c r="C4" s="3">
        <f>1*2</f>
        <v>2</v>
      </c>
      <c r="D4" s="3"/>
      <c r="E4" s="2">
        <f t="shared" ref="E4:E8" si="6">(B4)/(B4+C4+D4)</f>
        <v>0.33333333333333331</v>
      </c>
      <c r="F4" s="3">
        <f>7+4+0</f>
        <v>11</v>
      </c>
      <c r="G4" s="3">
        <f>0+13+4</f>
        <v>17</v>
      </c>
      <c r="H4">
        <f>F4-G4</f>
        <v>-6</v>
      </c>
      <c r="J4">
        <f>40*1</f>
        <v>40</v>
      </c>
      <c r="L4">
        <f t="shared" ref="L4:L8" si="7">B4*10</f>
        <v>10</v>
      </c>
      <c r="M4">
        <f t="shared" ref="M4:M8" si="8">D4*5</f>
        <v>0</v>
      </c>
      <c r="N4">
        <f t="shared" si="4"/>
        <v>10</v>
      </c>
      <c r="O4">
        <f t="shared" ref="O4:O8" si="9">SUM(I4:N4)</f>
        <v>60</v>
      </c>
    </row>
    <row r="5" spans="1:27" x14ac:dyDescent="0.25">
      <c r="A5" s="3" t="s">
        <v>94</v>
      </c>
      <c r="B5" s="3">
        <f>1*4</f>
        <v>4</v>
      </c>
      <c r="C5" s="3">
        <f>1*3</f>
        <v>3</v>
      </c>
      <c r="D5" s="3"/>
      <c r="E5" s="2">
        <f t="shared" ref="E5" si="10">(B5)/(B5+C5+D5)</f>
        <v>0.5714285714285714</v>
      </c>
      <c r="F5" s="3">
        <f>3+11+6+4+8+6+6</f>
        <v>44</v>
      </c>
      <c r="G5" s="3">
        <f>8+5+5+8+0+3+7</f>
        <v>36</v>
      </c>
      <c r="H5">
        <f t="shared" ref="H5" si="11">F5-G5</f>
        <v>8</v>
      </c>
      <c r="K5">
        <f>20*2</f>
        <v>40</v>
      </c>
      <c r="L5">
        <f t="shared" ref="L5" si="12">B5*10</f>
        <v>40</v>
      </c>
      <c r="M5">
        <f t="shared" ref="M5" si="13">D5*5</f>
        <v>0</v>
      </c>
      <c r="N5">
        <f>10*2</f>
        <v>20</v>
      </c>
      <c r="O5">
        <f t="shared" ref="O5" si="14">SUM(I5:N5)</f>
        <v>100</v>
      </c>
    </row>
    <row r="6" spans="1:27" x14ac:dyDescent="0.25">
      <c r="A6" s="3" t="s">
        <v>96</v>
      </c>
      <c r="B6" s="3">
        <f>1*1</f>
        <v>1</v>
      </c>
      <c r="C6" s="3">
        <f>1*5</f>
        <v>5</v>
      </c>
      <c r="D6" s="3"/>
      <c r="E6" s="2">
        <f t="shared" ref="E6" si="15">(B6)/(B6+C6+D6)</f>
        <v>0.16666666666666666</v>
      </c>
      <c r="F6" s="3">
        <f>0+1+5+2+9+4</f>
        <v>21</v>
      </c>
      <c r="G6" s="3">
        <f>15+5+6+5+4+7</f>
        <v>42</v>
      </c>
      <c r="H6">
        <f t="shared" ref="H6" si="16">F6-G6</f>
        <v>-21</v>
      </c>
      <c r="K6">
        <f>20*1</f>
        <v>20</v>
      </c>
      <c r="L6">
        <f t="shared" ref="L6" si="17">B6*10</f>
        <v>10</v>
      </c>
      <c r="M6">
        <f t="shared" ref="M6" si="18">D6*5</f>
        <v>0</v>
      </c>
      <c r="N6">
        <f>10*2</f>
        <v>20</v>
      </c>
      <c r="O6">
        <f t="shared" ref="O6" si="19">SUM(I6:N6)</f>
        <v>50</v>
      </c>
    </row>
    <row r="7" spans="1:27" x14ac:dyDescent="0.25">
      <c r="A7" s="3" t="s">
        <v>27</v>
      </c>
      <c r="B7" s="3">
        <f>1*6</f>
        <v>6</v>
      </c>
      <c r="C7" s="3">
        <f>1*1</f>
        <v>1</v>
      </c>
      <c r="D7" s="3"/>
      <c r="E7" s="2">
        <f t="shared" si="6"/>
        <v>0.8571428571428571</v>
      </c>
      <c r="F7" s="3">
        <f>3+17+17+5+15+12+2</f>
        <v>71</v>
      </c>
      <c r="G7" s="3">
        <f>2+0+3+1+4+0+12</f>
        <v>22</v>
      </c>
      <c r="H7">
        <f t="shared" ref="H7:H8" si="20">F7-G7</f>
        <v>49</v>
      </c>
      <c r="I7">
        <f>60*1</f>
        <v>60</v>
      </c>
      <c r="J7">
        <f>40*1</f>
        <v>40</v>
      </c>
      <c r="L7">
        <f t="shared" si="7"/>
        <v>60</v>
      </c>
      <c r="M7">
        <f t="shared" si="8"/>
        <v>0</v>
      </c>
      <c r="N7">
        <f>10*2</f>
        <v>20</v>
      </c>
      <c r="O7">
        <f t="shared" si="9"/>
        <v>180</v>
      </c>
    </row>
    <row r="8" spans="1:27" x14ac:dyDescent="0.25">
      <c r="A8" s="3" t="s">
        <v>58</v>
      </c>
      <c r="B8" s="3">
        <f>1*1</f>
        <v>1</v>
      </c>
      <c r="C8" s="3">
        <f>1*5</f>
        <v>5</v>
      </c>
      <c r="D8" s="3"/>
      <c r="E8" s="2">
        <f t="shared" si="6"/>
        <v>0.16666666666666666</v>
      </c>
      <c r="F8" s="3">
        <f>2+4+7+0+0+8</f>
        <v>21</v>
      </c>
      <c r="G8" s="3">
        <f>6+0+10+8+15+9</f>
        <v>48</v>
      </c>
      <c r="H8">
        <f t="shared" si="20"/>
        <v>-27</v>
      </c>
      <c r="K8">
        <f>20*1</f>
        <v>20</v>
      </c>
      <c r="L8">
        <f t="shared" si="7"/>
        <v>10</v>
      </c>
      <c r="M8">
        <f t="shared" si="8"/>
        <v>0</v>
      </c>
      <c r="N8">
        <f>10*2</f>
        <v>20</v>
      </c>
      <c r="O8">
        <f t="shared" si="9"/>
        <v>50</v>
      </c>
    </row>
    <row r="9" spans="1:27" x14ac:dyDescent="0.25">
      <c r="A9" s="3" t="s">
        <v>33</v>
      </c>
      <c r="B9" s="3">
        <f>1*2</f>
        <v>2</v>
      </c>
      <c r="C9" s="3">
        <f>1*1</f>
        <v>1</v>
      </c>
      <c r="D9" s="3">
        <f>1*1</f>
        <v>1</v>
      </c>
      <c r="E9" s="2">
        <f t="shared" ref="E9:E90" si="21">(B9)/(B9+C9+D9)</f>
        <v>0.5</v>
      </c>
      <c r="F9" s="3">
        <f>7+2+3+4</f>
        <v>16</v>
      </c>
      <c r="G9" s="3">
        <f>7+3+1+0</f>
        <v>11</v>
      </c>
      <c r="H9">
        <f t="shared" ref="H9:H22" si="22">F9-G9</f>
        <v>5</v>
      </c>
      <c r="I9">
        <f>60*1</f>
        <v>60</v>
      </c>
      <c r="L9">
        <f t="shared" ref="L9:L80" si="23">B9*10</f>
        <v>20</v>
      </c>
      <c r="M9">
        <f t="shared" ref="M9:M90" si="24">D9*5</f>
        <v>5</v>
      </c>
      <c r="N9">
        <f t="shared" si="4"/>
        <v>10</v>
      </c>
      <c r="O9">
        <f t="shared" ref="O9:O83" si="25">SUM(I9:N9)</f>
        <v>95</v>
      </c>
    </row>
    <row r="10" spans="1:27" x14ac:dyDescent="0.25">
      <c r="A10" s="3" t="s">
        <v>97</v>
      </c>
      <c r="B10" s="3"/>
      <c r="C10" s="3">
        <f>1*2</f>
        <v>2</v>
      </c>
      <c r="D10" s="3">
        <f>1*1</f>
        <v>1</v>
      </c>
      <c r="E10" s="2">
        <f t="shared" si="21"/>
        <v>0</v>
      </c>
      <c r="F10" s="3">
        <f>5+7+0</f>
        <v>12</v>
      </c>
      <c r="G10" s="3">
        <f>11+7+3</f>
        <v>21</v>
      </c>
      <c r="H10">
        <f t="shared" si="22"/>
        <v>-9</v>
      </c>
      <c r="L10">
        <f t="shared" si="23"/>
        <v>0</v>
      </c>
      <c r="M10">
        <f t="shared" si="24"/>
        <v>5</v>
      </c>
      <c r="N10">
        <f t="shared" si="4"/>
        <v>10</v>
      </c>
      <c r="O10">
        <f t="shared" si="25"/>
        <v>15</v>
      </c>
    </row>
    <row r="11" spans="1:27" x14ac:dyDescent="0.25">
      <c r="A11" s="3" t="s">
        <v>95</v>
      </c>
      <c r="B11" s="3">
        <f>1*3</f>
        <v>3</v>
      </c>
      <c r="C11" s="3"/>
      <c r="D11" s="3">
        <f>1*1</f>
        <v>1</v>
      </c>
      <c r="E11" s="2">
        <f t="shared" si="21"/>
        <v>0.75</v>
      </c>
      <c r="F11" s="3">
        <f>8+7+8+12</f>
        <v>35</v>
      </c>
      <c r="G11" s="3">
        <f>3+7+4+2</f>
        <v>16</v>
      </c>
      <c r="H11">
        <f t="shared" si="22"/>
        <v>19</v>
      </c>
      <c r="I11">
        <f>60*1</f>
        <v>60</v>
      </c>
      <c r="L11">
        <f t="shared" si="23"/>
        <v>30</v>
      </c>
      <c r="M11">
        <f t="shared" si="24"/>
        <v>5</v>
      </c>
      <c r="N11">
        <f t="shared" si="4"/>
        <v>10</v>
      </c>
      <c r="O11">
        <f t="shared" si="25"/>
        <v>105</v>
      </c>
    </row>
    <row r="12" spans="1:27" x14ac:dyDescent="0.25">
      <c r="A12" s="3" t="s">
        <v>59</v>
      </c>
      <c r="B12" s="3">
        <f>1*2</f>
        <v>2</v>
      </c>
      <c r="C12" s="3">
        <f>1*1</f>
        <v>1</v>
      </c>
      <c r="D12" s="3"/>
      <c r="E12" s="2">
        <f t="shared" si="21"/>
        <v>0.66666666666666663</v>
      </c>
      <c r="F12" s="3">
        <f>6+11+8</f>
        <v>25</v>
      </c>
      <c r="G12" s="3">
        <f>2+6+11</f>
        <v>19</v>
      </c>
      <c r="H12">
        <f t="shared" si="22"/>
        <v>6</v>
      </c>
      <c r="J12">
        <f>40*1</f>
        <v>40</v>
      </c>
      <c r="L12">
        <f t="shared" si="23"/>
        <v>20</v>
      </c>
      <c r="M12">
        <f t="shared" si="24"/>
        <v>0</v>
      </c>
      <c r="N12">
        <f t="shared" si="4"/>
        <v>10</v>
      </c>
      <c r="O12">
        <f t="shared" si="25"/>
        <v>70</v>
      </c>
    </row>
    <row r="13" spans="1:27" x14ac:dyDescent="0.25">
      <c r="A13" s="3" t="s">
        <v>60</v>
      </c>
      <c r="B13" s="3">
        <f>1*2</f>
        <v>2</v>
      </c>
      <c r="C13" s="3">
        <f>1*2</f>
        <v>2</v>
      </c>
      <c r="D13" s="3"/>
      <c r="E13" s="2">
        <f t="shared" ref="E13:E16" si="26">(B13)/(B13+C13+D13)</f>
        <v>0.5</v>
      </c>
      <c r="F13" s="3">
        <f>0+6+10+11</f>
        <v>27</v>
      </c>
      <c r="G13" s="3">
        <f>4+11+7+8</f>
        <v>30</v>
      </c>
      <c r="H13">
        <f t="shared" ref="H13:H16" si="27">F13-G13</f>
        <v>-3</v>
      </c>
      <c r="I13">
        <f>60*1</f>
        <v>60</v>
      </c>
      <c r="L13">
        <f t="shared" ref="L13:L16" si="28">B13*10</f>
        <v>20</v>
      </c>
      <c r="M13">
        <f t="shared" ref="M13:M16" si="29">D13*5</f>
        <v>0</v>
      </c>
      <c r="N13">
        <f t="shared" si="4"/>
        <v>10</v>
      </c>
      <c r="O13">
        <f t="shared" ref="O13:O16" si="30">SUM(I13:N13)</f>
        <v>90</v>
      </c>
    </row>
    <row r="14" spans="1:27" x14ac:dyDescent="0.25">
      <c r="A14" s="3" t="s">
        <v>141</v>
      </c>
      <c r="B14" s="3">
        <f>1*3</f>
        <v>3</v>
      </c>
      <c r="C14" s="3">
        <f>1*1</f>
        <v>1</v>
      </c>
      <c r="D14" s="3"/>
      <c r="E14" s="2">
        <f t="shared" ref="E14" si="31">(B14)/(B14+C14+D14)</f>
        <v>0.75</v>
      </c>
      <c r="F14" s="3">
        <f>4+15+8+12</f>
        <v>39</v>
      </c>
      <c r="G14" s="3">
        <f>10+0+2+0</f>
        <v>12</v>
      </c>
      <c r="H14">
        <f t="shared" ref="H14" si="32">F14-G14</f>
        <v>27</v>
      </c>
      <c r="I14">
        <f>60*1</f>
        <v>60</v>
      </c>
      <c r="L14">
        <f t="shared" ref="L14" si="33">B14*10</f>
        <v>30</v>
      </c>
      <c r="M14">
        <f t="shared" ref="M14" si="34">D14*5</f>
        <v>0</v>
      </c>
      <c r="N14">
        <f t="shared" si="4"/>
        <v>10</v>
      </c>
      <c r="O14">
        <f t="shared" ref="O14" si="35">SUM(I14:N14)</f>
        <v>100</v>
      </c>
    </row>
    <row r="15" spans="1:27" x14ac:dyDescent="0.25">
      <c r="A15" s="3" t="s">
        <v>140</v>
      </c>
      <c r="B15" s="3">
        <f>1*2</f>
        <v>2</v>
      </c>
      <c r="C15" s="3">
        <f>1*3</f>
        <v>3</v>
      </c>
      <c r="D15" s="3"/>
      <c r="E15" s="2">
        <f t="shared" si="26"/>
        <v>0.4</v>
      </c>
      <c r="F15" s="3">
        <f>4+3+9+7+0</f>
        <v>23</v>
      </c>
      <c r="G15" s="3">
        <f>7+6+8+6+12</f>
        <v>39</v>
      </c>
      <c r="H15">
        <f t="shared" si="27"/>
        <v>-16</v>
      </c>
      <c r="J15">
        <f>40*1</f>
        <v>40</v>
      </c>
      <c r="L15">
        <f t="shared" si="28"/>
        <v>20</v>
      </c>
      <c r="M15">
        <f t="shared" si="29"/>
        <v>0</v>
      </c>
      <c r="N15">
        <f t="shared" si="4"/>
        <v>10</v>
      </c>
      <c r="O15">
        <f t="shared" si="30"/>
        <v>70</v>
      </c>
    </row>
    <row r="16" spans="1:27" x14ac:dyDescent="0.25">
      <c r="A16" s="3" t="s">
        <v>72</v>
      </c>
      <c r="B16" s="3">
        <f>1*5</f>
        <v>5</v>
      </c>
      <c r="C16" s="3">
        <f>1*2</f>
        <v>2</v>
      </c>
      <c r="D16" s="3"/>
      <c r="E16" s="2">
        <f t="shared" si="26"/>
        <v>0.7142857142857143</v>
      </c>
      <c r="F16" s="3">
        <f>15+4+3+0+11+5+10</f>
        <v>48</v>
      </c>
      <c r="G16" s="3">
        <f>0+15+0+12+5+2+0</f>
        <v>34</v>
      </c>
      <c r="H16">
        <f t="shared" si="27"/>
        <v>14</v>
      </c>
      <c r="I16">
        <f>60*1</f>
        <v>60</v>
      </c>
      <c r="L16">
        <f t="shared" si="28"/>
        <v>50</v>
      </c>
      <c r="M16">
        <f t="shared" si="29"/>
        <v>0</v>
      </c>
      <c r="N16">
        <f>10*2</f>
        <v>20</v>
      </c>
      <c r="O16">
        <f t="shared" si="30"/>
        <v>130</v>
      </c>
    </row>
    <row r="17" spans="1:15" x14ac:dyDescent="0.25">
      <c r="A17" s="3" t="s">
        <v>34</v>
      </c>
      <c r="B17" s="3">
        <f>1*1</f>
        <v>1</v>
      </c>
      <c r="C17" s="3">
        <f>1*5</f>
        <v>5</v>
      </c>
      <c r="D17" s="3">
        <f>1*1</f>
        <v>1</v>
      </c>
      <c r="E17" s="2">
        <f t="shared" si="21"/>
        <v>0.14285714285714285</v>
      </c>
      <c r="F17" s="3">
        <f>7+0+1+5+4+7+0</f>
        <v>24</v>
      </c>
      <c r="G17" s="3">
        <f>7+7+3+11+9+4+10</f>
        <v>51</v>
      </c>
      <c r="H17">
        <f t="shared" si="22"/>
        <v>-27</v>
      </c>
      <c r="J17">
        <f>40*1</f>
        <v>40</v>
      </c>
      <c r="K17">
        <f>20*1</f>
        <v>20</v>
      </c>
      <c r="L17">
        <f t="shared" si="23"/>
        <v>10</v>
      </c>
      <c r="M17">
        <f t="shared" si="24"/>
        <v>5</v>
      </c>
      <c r="N17">
        <f>10*2</f>
        <v>20</v>
      </c>
      <c r="O17">
        <f t="shared" si="25"/>
        <v>95</v>
      </c>
    </row>
    <row r="18" spans="1:15" x14ac:dyDescent="0.25">
      <c r="A18" s="3" t="s">
        <v>29</v>
      </c>
      <c r="B18" s="3">
        <f>1*1</f>
        <v>1</v>
      </c>
      <c r="C18" s="3">
        <f>1*2</f>
        <v>2</v>
      </c>
      <c r="D18" s="3"/>
      <c r="E18" s="2">
        <f t="shared" si="21"/>
        <v>0.33333333333333331</v>
      </c>
      <c r="F18" s="3">
        <f>13+0+3</f>
        <v>16</v>
      </c>
      <c r="G18" s="3">
        <f>4+17+17</f>
        <v>38</v>
      </c>
      <c r="H18">
        <f t="shared" si="22"/>
        <v>-22</v>
      </c>
      <c r="J18">
        <f>40*1</f>
        <v>40</v>
      </c>
      <c r="L18">
        <f t="shared" si="23"/>
        <v>10</v>
      </c>
      <c r="M18">
        <f t="shared" si="24"/>
        <v>0</v>
      </c>
      <c r="N18">
        <f t="shared" si="4"/>
        <v>10</v>
      </c>
      <c r="O18">
        <f t="shared" si="25"/>
        <v>60</v>
      </c>
    </row>
    <row r="19" spans="1:15" x14ac:dyDescent="0.25">
      <c r="B19" s="3"/>
      <c r="C19" s="3"/>
      <c r="D19" s="3"/>
      <c r="E19" s="2" t="e">
        <f t="shared" si="21"/>
        <v>#DIV/0!</v>
      </c>
      <c r="F19" s="3"/>
      <c r="G19" s="3"/>
      <c r="H19">
        <f t="shared" si="22"/>
        <v>0</v>
      </c>
      <c r="L19">
        <f t="shared" si="23"/>
        <v>0</v>
      </c>
      <c r="M19">
        <f t="shared" si="24"/>
        <v>0</v>
      </c>
      <c r="O19">
        <f t="shared" si="25"/>
        <v>0</v>
      </c>
    </row>
    <row r="20" spans="1:15" x14ac:dyDescent="0.25">
      <c r="B20" s="3"/>
      <c r="C20" s="3"/>
      <c r="D20" s="3"/>
      <c r="E20" s="2" t="e">
        <f t="shared" si="21"/>
        <v>#DIV/0!</v>
      </c>
      <c r="F20" s="3"/>
      <c r="G20" s="3"/>
      <c r="H20">
        <f t="shared" si="22"/>
        <v>0</v>
      </c>
      <c r="L20">
        <f t="shared" si="23"/>
        <v>0</v>
      </c>
      <c r="M20">
        <f t="shared" si="24"/>
        <v>0</v>
      </c>
      <c r="O20">
        <f t="shared" si="25"/>
        <v>0</v>
      </c>
    </row>
    <row r="21" spans="1:15" x14ac:dyDescent="0.25">
      <c r="B21" s="3"/>
      <c r="C21" s="3"/>
      <c r="D21" s="3"/>
      <c r="E21" s="2" t="e">
        <f t="shared" ref="E21" si="36">(B21)/(B21+C21+D21)</f>
        <v>#DIV/0!</v>
      </c>
      <c r="F21" s="3"/>
      <c r="G21" s="3"/>
      <c r="H21">
        <f t="shared" ref="H21" si="37">F21-G21</f>
        <v>0</v>
      </c>
      <c r="L21">
        <f t="shared" ref="L21" si="38">B21*10</f>
        <v>0</v>
      </c>
      <c r="M21">
        <f t="shared" ref="M21" si="39">D21*5</f>
        <v>0</v>
      </c>
      <c r="O21">
        <f t="shared" ref="O21" si="40">SUM(I21:N21)</f>
        <v>0</v>
      </c>
    </row>
    <row r="22" spans="1:15" x14ac:dyDescent="0.25">
      <c r="B22" s="3"/>
      <c r="C22" s="3"/>
      <c r="D22" s="3"/>
      <c r="E22" s="2" t="e">
        <f t="shared" si="21"/>
        <v>#DIV/0!</v>
      </c>
      <c r="F22" s="3"/>
      <c r="G22" s="3"/>
      <c r="H22">
        <f t="shared" si="22"/>
        <v>0</v>
      </c>
      <c r="L22">
        <f t="shared" si="23"/>
        <v>0</v>
      </c>
      <c r="M22">
        <f t="shared" si="24"/>
        <v>0</v>
      </c>
      <c r="O22">
        <f t="shared" si="25"/>
        <v>0</v>
      </c>
    </row>
    <row r="23" spans="1:15" x14ac:dyDescent="0.25">
      <c r="B23" s="3"/>
      <c r="C23" s="3"/>
      <c r="D23" s="3"/>
      <c r="E23" s="2" t="e">
        <f t="shared" ref="E23" si="41">(B23)/(B23+C23+D23)</f>
        <v>#DIV/0!</v>
      </c>
      <c r="F23" s="3"/>
      <c r="G23" s="3"/>
      <c r="H23">
        <f t="shared" ref="H23" si="42">F23-G23</f>
        <v>0</v>
      </c>
      <c r="L23">
        <f t="shared" ref="L23" si="43">B23*10</f>
        <v>0</v>
      </c>
      <c r="M23">
        <f t="shared" ref="M23" si="44">D23*5</f>
        <v>0</v>
      </c>
      <c r="O23">
        <f t="shared" ref="O23" si="45">SUM(I23:N23)</f>
        <v>0</v>
      </c>
    </row>
    <row r="24" spans="1:15" x14ac:dyDescent="0.25">
      <c r="B24" s="3"/>
      <c r="C24" s="3"/>
      <c r="D24" s="3"/>
      <c r="E24" s="2" t="e">
        <f t="shared" si="21"/>
        <v>#DIV/0!</v>
      </c>
      <c r="F24" s="3"/>
      <c r="G24" s="3"/>
      <c r="H24">
        <f>F24-G24</f>
        <v>0</v>
      </c>
      <c r="L24">
        <f t="shared" si="23"/>
        <v>0</v>
      </c>
      <c r="M24">
        <f t="shared" si="24"/>
        <v>0</v>
      </c>
      <c r="O24">
        <f t="shared" si="25"/>
        <v>0</v>
      </c>
    </row>
    <row r="25" spans="1:15" x14ac:dyDescent="0.25">
      <c r="B25" s="3"/>
      <c r="C25" s="3"/>
      <c r="D25" s="3"/>
      <c r="E25" s="2" t="e">
        <f t="shared" si="21"/>
        <v>#DIV/0!</v>
      </c>
      <c r="F25" s="3"/>
      <c r="G25" s="3"/>
      <c r="H25">
        <f t="shared" ref="H25" si="46">F25-G25</f>
        <v>0</v>
      </c>
      <c r="L25">
        <f t="shared" si="23"/>
        <v>0</v>
      </c>
      <c r="M25">
        <f t="shared" si="24"/>
        <v>0</v>
      </c>
      <c r="O25">
        <f t="shared" si="25"/>
        <v>0</v>
      </c>
    </row>
    <row r="26" spans="1:15" x14ac:dyDescent="0.25">
      <c r="B26" s="3"/>
      <c r="C26" s="3"/>
      <c r="D26" s="3"/>
      <c r="E26" s="2" t="e">
        <f t="shared" ref="E26:E27" si="47">(B26)/(B26+C26+D26)</f>
        <v>#DIV/0!</v>
      </c>
      <c r="F26" s="3"/>
      <c r="G26" s="3"/>
      <c r="H26">
        <f>F26-G26</f>
        <v>0</v>
      </c>
      <c r="L26">
        <f t="shared" ref="L26:L27" si="48">B26*10</f>
        <v>0</v>
      </c>
      <c r="M26">
        <f t="shared" ref="M26:M27" si="49">D26*5</f>
        <v>0</v>
      </c>
      <c r="O26">
        <f t="shared" ref="O26" si="50">SUM(I26:N26)</f>
        <v>0</v>
      </c>
    </row>
    <row r="27" spans="1:15" x14ac:dyDescent="0.25">
      <c r="B27" s="3"/>
      <c r="C27" s="3"/>
      <c r="D27" s="3"/>
      <c r="E27" s="2" t="e">
        <f t="shared" si="47"/>
        <v>#DIV/0!</v>
      </c>
      <c r="F27" s="3"/>
      <c r="G27" s="3"/>
      <c r="H27">
        <f t="shared" ref="H27" si="51">F27-G27</f>
        <v>0</v>
      </c>
      <c r="L27">
        <f t="shared" si="48"/>
        <v>0</v>
      </c>
      <c r="M27">
        <f t="shared" si="49"/>
        <v>0</v>
      </c>
      <c r="O27">
        <f t="shared" ref="O27" si="52">SUM(I27:N27)</f>
        <v>0</v>
      </c>
    </row>
    <row r="28" spans="1:15" x14ac:dyDescent="0.25">
      <c r="B28" s="3"/>
      <c r="C28" s="3"/>
      <c r="D28" s="3"/>
      <c r="E28" s="2" t="e">
        <f t="shared" si="21"/>
        <v>#DIV/0!</v>
      </c>
      <c r="F28" s="3"/>
      <c r="G28" s="3"/>
      <c r="H28">
        <f t="shared" ref="H28:H77" si="53">F28-G28</f>
        <v>0</v>
      </c>
      <c r="L28">
        <f t="shared" si="23"/>
        <v>0</v>
      </c>
      <c r="M28">
        <f t="shared" si="24"/>
        <v>0</v>
      </c>
      <c r="O28">
        <f t="shared" si="25"/>
        <v>0</v>
      </c>
    </row>
    <row r="29" spans="1:15" x14ac:dyDescent="0.25">
      <c r="B29" s="3"/>
      <c r="C29" s="3"/>
      <c r="D29" s="3"/>
      <c r="E29" s="2" t="e">
        <f t="shared" ref="E29:E30" si="54">(B29)/(B29+C29+D29)</f>
        <v>#DIV/0!</v>
      </c>
      <c r="F29" s="3"/>
      <c r="G29" s="3"/>
      <c r="H29">
        <f t="shared" ref="H29:H30" si="55">F29-G29</f>
        <v>0</v>
      </c>
      <c r="L29">
        <f t="shared" ref="L29:L30" si="56">B29*10</f>
        <v>0</v>
      </c>
      <c r="M29">
        <f t="shared" ref="M29:M30" si="57">D29*5</f>
        <v>0</v>
      </c>
      <c r="O29">
        <f t="shared" ref="O29:O30" si="58">SUM(I29:N29)</f>
        <v>0</v>
      </c>
    </row>
    <row r="30" spans="1:15" x14ac:dyDescent="0.25">
      <c r="B30" s="3"/>
      <c r="C30" s="3"/>
      <c r="D30" s="3"/>
      <c r="E30" s="2" t="e">
        <f t="shared" si="54"/>
        <v>#DIV/0!</v>
      </c>
      <c r="F30" s="3"/>
      <c r="G30" s="3"/>
      <c r="H30">
        <f t="shared" si="55"/>
        <v>0</v>
      </c>
      <c r="L30">
        <f t="shared" si="56"/>
        <v>0</v>
      </c>
      <c r="M30">
        <f t="shared" si="57"/>
        <v>0</v>
      </c>
      <c r="O30">
        <f t="shared" si="58"/>
        <v>0</v>
      </c>
    </row>
    <row r="31" spans="1:15" x14ac:dyDescent="0.25">
      <c r="B31" s="3"/>
      <c r="C31" s="3"/>
      <c r="D31" s="3"/>
      <c r="E31" s="2" t="e">
        <f t="shared" si="21"/>
        <v>#DIV/0!</v>
      </c>
      <c r="F31" s="3"/>
      <c r="G31" s="3"/>
      <c r="H31">
        <f t="shared" si="53"/>
        <v>0</v>
      </c>
      <c r="L31">
        <f t="shared" si="23"/>
        <v>0</v>
      </c>
      <c r="M31">
        <f t="shared" si="24"/>
        <v>0</v>
      </c>
      <c r="O31">
        <f t="shared" si="25"/>
        <v>0</v>
      </c>
    </row>
    <row r="32" spans="1:15" x14ac:dyDescent="0.25">
      <c r="B32" s="3"/>
      <c r="C32" s="3"/>
      <c r="D32" s="3"/>
      <c r="E32" s="2" t="e">
        <f t="shared" si="21"/>
        <v>#DIV/0!</v>
      </c>
      <c r="F32" s="3"/>
      <c r="G32" s="3"/>
      <c r="H32">
        <f t="shared" si="53"/>
        <v>0</v>
      </c>
      <c r="L32">
        <f t="shared" si="23"/>
        <v>0</v>
      </c>
      <c r="M32">
        <f t="shared" si="24"/>
        <v>0</v>
      </c>
      <c r="O32">
        <f t="shared" ref="O32" si="59">SUM(I32:N32)</f>
        <v>0</v>
      </c>
    </row>
    <row r="33" spans="2:15" x14ac:dyDescent="0.25">
      <c r="B33" s="3"/>
      <c r="C33" s="3"/>
      <c r="D33" s="3"/>
      <c r="E33" s="2" t="e">
        <f t="shared" si="21"/>
        <v>#DIV/0!</v>
      </c>
      <c r="F33" s="3"/>
      <c r="G33" s="3"/>
      <c r="H33">
        <f t="shared" si="53"/>
        <v>0</v>
      </c>
      <c r="L33">
        <f t="shared" si="23"/>
        <v>0</v>
      </c>
      <c r="M33">
        <f t="shared" si="24"/>
        <v>0</v>
      </c>
      <c r="O33">
        <f t="shared" si="25"/>
        <v>0</v>
      </c>
    </row>
    <row r="34" spans="2:15" x14ac:dyDescent="0.25">
      <c r="B34" s="3"/>
      <c r="C34" s="3"/>
      <c r="D34" s="3"/>
      <c r="E34" s="2" t="e">
        <f t="shared" si="21"/>
        <v>#DIV/0!</v>
      </c>
      <c r="F34" s="3"/>
      <c r="G34" s="3"/>
      <c r="H34">
        <f t="shared" si="53"/>
        <v>0</v>
      </c>
      <c r="L34">
        <f t="shared" si="23"/>
        <v>0</v>
      </c>
      <c r="M34">
        <f t="shared" si="24"/>
        <v>0</v>
      </c>
      <c r="O34">
        <f t="shared" si="25"/>
        <v>0</v>
      </c>
    </row>
    <row r="35" spans="2:15" x14ac:dyDescent="0.25">
      <c r="B35" s="3"/>
      <c r="C35" s="3"/>
      <c r="D35" s="3"/>
      <c r="E35" s="2" t="e">
        <f t="shared" si="21"/>
        <v>#DIV/0!</v>
      </c>
      <c r="F35" s="3"/>
      <c r="G35" s="3"/>
      <c r="H35">
        <f t="shared" si="53"/>
        <v>0</v>
      </c>
      <c r="L35">
        <f t="shared" si="23"/>
        <v>0</v>
      </c>
      <c r="M35">
        <f t="shared" si="24"/>
        <v>0</v>
      </c>
      <c r="O35">
        <f t="shared" si="25"/>
        <v>0</v>
      </c>
    </row>
    <row r="36" spans="2:15" x14ac:dyDescent="0.25">
      <c r="B36" s="3"/>
      <c r="C36" s="3"/>
      <c r="D36" s="3"/>
      <c r="E36" s="2" t="e">
        <f t="shared" si="21"/>
        <v>#DIV/0!</v>
      </c>
      <c r="F36" s="3"/>
      <c r="G36" s="3"/>
      <c r="H36">
        <f t="shared" si="53"/>
        <v>0</v>
      </c>
      <c r="L36">
        <f t="shared" si="23"/>
        <v>0</v>
      </c>
      <c r="M36">
        <f t="shared" si="24"/>
        <v>0</v>
      </c>
      <c r="O36">
        <f t="shared" si="25"/>
        <v>0</v>
      </c>
    </row>
    <row r="37" spans="2:15" x14ac:dyDescent="0.25">
      <c r="B37" s="3"/>
      <c r="C37" s="3"/>
      <c r="D37" s="3"/>
      <c r="E37" s="2" t="e">
        <f t="shared" si="21"/>
        <v>#DIV/0!</v>
      </c>
      <c r="F37" s="3"/>
      <c r="G37" s="3"/>
      <c r="H37">
        <f t="shared" si="53"/>
        <v>0</v>
      </c>
      <c r="L37">
        <f t="shared" si="23"/>
        <v>0</v>
      </c>
      <c r="M37">
        <f t="shared" si="24"/>
        <v>0</v>
      </c>
      <c r="O37">
        <f t="shared" si="25"/>
        <v>0</v>
      </c>
    </row>
    <row r="38" spans="2:15" x14ac:dyDescent="0.25">
      <c r="B38" s="3"/>
      <c r="C38" s="3"/>
      <c r="D38" s="3"/>
      <c r="E38" s="2" t="e">
        <f t="shared" si="21"/>
        <v>#DIV/0!</v>
      </c>
      <c r="F38" s="3"/>
      <c r="G38" s="3"/>
      <c r="H38">
        <f t="shared" si="53"/>
        <v>0</v>
      </c>
      <c r="L38">
        <f t="shared" si="23"/>
        <v>0</v>
      </c>
      <c r="M38">
        <f t="shared" si="24"/>
        <v>0</v>
      </c>
      <c r="O38">
        <f t="shared" si="25"/>
        <v>0</v>
      </c>
    </row>
    <row r="39" spans="2:15" x14ac:dyDescent="0.25">
      <c r="B39" s="3"/>
      <c r="C39" s="3"/>
      <c r="D39" s="3"/>
      <c r="E39" s="2" t="e">
        <f t="shared" si="21"/>
        <v>#DIV/0!</v>
      </c>
      <c r="F39" s="3"/>
      <c r="G39" s="3"/>
      <c r="H39">
        <f t="shared" si="53"/>
        <v>0</v>
      </c>
      <c r="L39">
        <f t="shared" si="23"/>
        <v>0</v>
      </c>
      <c r="M39">
        <f t="shared" si="24"/>
        <v>0</v>
      </c>
      <c r="O39">
        <f t="shared" si="25"/>
        <v>0</v>
      </c>
    </row>
    <row r="40" spans="2:15" x14ac:dyDescent="0.25">
      <c r="B40" s="3"/>
      <c r="C40" s="3"/>
      <c r="D40" s="3"/>
      <c r="E40" s="2" t="e">
        <f t="shared" si="21"/>
        <v>#DIV/0!</v>
      </c>
      <c r="F40" s="3"/>
      <c r="G40" s="3"/>
      <c r="H40">
        <f t="shared" si="53"/>
        <v>0</v>
      </c>
      <c r="L40">
        <f t="shared" si="23"/>
        <v>0</v>
      </c>
      <c r="M40">
        <f t="shared" si="24"/>
        <v>0</v>
      </c>
      <c r="O40">
        <f t="shared" si="25"/>
        <v>0</v>
      </c>
    </row>
    <row r="41" spans="2:15" x14ac:dyDescent="0.25">
      <c r="B41" s="3"/>
      <c r="C41" s="3"/>
      <c r="D41" s="3"/>
      <c r="E41" s="2" t="e">
        <f t="shared" si="21"/>
        <v>#DIV/0!</v>
      </c>
      <c r="F41" s="3"/>
      <c r="G41" s="3"/>
      <c r="H41">
        <f t="shared" si="53"/>
        <v>0</v>
      </c>
      <c r="L41">
        <f t="shared" si="23"/>
        <v>0</v>
      </c>
      <c r="M41">
        <f t="shared" si="24"/>
        <v>0</v>
      </c>
      <c r="O41">
        <f t="shared" si="25"/>
        <v>0</v>
      </c>
    </row>
    <row r="42" spans="2:15" x14ac:dyDescent="0.25">
      <c r="B42" s="3"/>
      <c r="C42" s="3"/>
      <c r="D42" s="3"/>
      <c r="E42" s="2" t="e">
        <f t="shared" si="21"/>
        <v>#DIV/0!</v>
      </c>
      <c r="F42" s="3"/>
      <c r="G42" s="3"/>
      <c r="H42">
        <f t="shared" si="53"/>
        <v>0</v>
      </c>
      <c r="L42">
        <f t="shared" si="23"/>
        <v>0</v>
      </c>
      <c r="M42">
        <f t="shared" si="24"/>
        <v>0</v>
      </c>
      <c r="O42">
        <f t="shared" si="25"/>
        <v>0</v>
      </c>
    </row>
    <row r="43" spans="2:15" x14ac:dyDescent="0.25">
      <c r="B43" s="3"/>
      <c r="C43" s="3"/>
      <c r="D43" s="3"/>
      <c r="E43" s="2" t="e">
        <f t="shared" si="21"/>
        <v>#DIV/0!</v>
      </c>
      <c r="F43" s="3"/>
      <c r="G43" s="3"/>
      <c r="H43">
        <f t="shared" si="53"/>
        <v>0</v>
      </c>
      <c r="L43">
        <f t="shared" si="23"/>
        <v>0</v>
      </c>
      <c r="M43">
        <f t="shared" si="24"/>
        <v>0</v>
      </c>
      <c r="O43">
        <f t="shared" si="25"/>
        <v>0</v>
      </c>
    </row>
    <row r="44" spans="2:15" x14ac:dyDescent="0.25">
      <c r="B44" s="3"/>
      <c r="C44" s="3"/>
      <c r="D44" s="3"/>
      <c r="E44" s="2" t="e">
        <f t="shared" si="21"/>
        <v>#DIV/0!</v>
      </c>
      <c r="F44" s="3"/>
      <c r="G44" s="3"/>
      <c r="H44">
        <f t="shared" si="53"/>
        <v>0</v>
      </c>
      <c r="L44">
        <f t="shared" si="23"/>
        <v>0</v>
      </c>
      <c r="M44">
        <f t="shared" si="24"/>
        <v>0</v>
      </c>
      <c r="O44">
        <f t="shared" si="25"/>
        <v>0</v>
      </c>
    </row>
    <row r="45" spans="2:15" x14ac:dyDescent="0.25">
      <c r="B45" s="3"/>
      <c r="C45" s="3"/>
      <c r="D45" s="3"/>
      <c r="E45" s="2" t="e">
        <f t="shared" si="21"/>
        <v>#DIV/0!</v>
      </c>
      <c r="F45" s="3"/>
      <c r="G45" s="3"/>
      <c r="H45">
        <f t="shared" si="53"/>
        <v>0</v>
      </c>
      <c r="L45">
        <f t="shared" si="23"/>
        <v>0</v>
      </c>
      <c r="M45">
        <f t="shared" si="24"/>
        <v>0</v>
      </c>
      <c r="O45">
        <f t="shared" si="25"/>
        <v>0</v>
      </c>
    </row>
    <row r="46" spans="2:15" x14ac:dyDescent="0.25">
      <c r="B46" s="3"/>
      <c r="C46" s="3"/>
      <c r="D46" s="3"/>
      <c r="E46" s="2" t="e">
        <f t="shared" si="21"/>
        <v>#DIV/0!</v>
      </c>
      <c r="F46" s="3"/>
      <c r="G46" s="3"/>
      <c r="H46">
        <f t="shared" si="53"/>
        <v>0</v>
      </c>
      <c r="L46">
        <f t="shared" si="23"/>
        <v>0</v>
      </c>
      <c r="M46">
        <f t="shared" si="24"/>
        <v>0</v>
      </c>
      <c r="O46">
        <f t="shared" si="25"/>
        <v>0</v>
      </c>
    </row>
    <row r="47" spans="2:15" x14ac:dyDescent="0.25">
      <c r="B47" s="3"/>
      <c r="C47" s="3"/>
      <c r="D47" s="3"/>
      <c r="E47" s="2" t="e">
        <f t="shared" si="21"/>
        <v>#DIV/0!</v>
      </c>
      <c r="F47" s="3"/>
      <c r="G47" s="3"/>
      <c r="H47">
        <f t="shared" si="53"/>
        <v>0</v>
      </c>
      <c r="L47">
        <f t="shared" si="23"/>
        <v>0</v>
      </c>
      <c r="M47">
        <f t="shared" si="24"/>
        <v>0</v>
      </c>
      <c r="O47">
        <f t="shared" si="25"/>
        <v>0</v>
      </c>
    </row>
    <row r="48" spans="2:15" x14ac:dyDescent="0.25">
      <c r="B48" s="3"/>
      <c r="C48" s="3"/>
      <c r="D48" s="3"/>
      <c r="E48" s="2" t="e">
        <f t="shared" si="21"/>
        <v>#DIV/0!</v>
      </c>
      <c r="F48" s="3"/>
      <c r="G48" s="3"/>
      <c r="H48">
        <f t="shared" si="53"/>
        <v>0</v>
      </c>
      <c r="L48">
        <f t="shared" si="23"/>
        <v>0</v>
      </c>
      <c r="M48">
        <f t="shared" si="24"/>
        <v>0</v>
      </c>
      <c r="O48">
        <f t="shared" si="25"/>
        <v>0</v>
      </c>
    </row>
    <row r="49" spans="2:15" x14ac:dyDescent="0.25">
      <c r="B49" s="3"/>
      <c r="C49" s="3"/>
      <c r="D49" s="3"/>
      <c r="E49" s="2" t="e">
        <f t="shared" si="21"/>
        <v>#DIV/0!</v>
      </c>
      <c r="F49" s="3"/>
      <c r="G49" s="3"/>
      <c r="H49">
        <f>F49-G49</f>
        <v>0</v>
      </c>
      <c r="L49">
        <f t="shared" si="23"/>
        <v>0</v>
      </c>
      <c r="M49">
        <f t="shared" si="24"/>
        <v>0</v>
      </c>
      <c r="O49">
        <f t="shared" si="25"/>
        <v>0</v>
      </c>
    </row>
    <row r="50" spans="2:15" x14ac:dyDescent="0.25">
      <c r="B50" s="3"/>
      <c r="C50" s="3"/>
      <c r="D50" s="3"/>
      <c r="E50" s="2" t="e">
        <f t="shared" si="21"/>
        <v>#DIV/0!</v>
      </c>
      <c r="F50" s="3"/>
      <c r="G50" s="3"/>
      <c r="H50">
        <f t="shared" ref="H50" si="60">F50-G50</f>
        <v>0</v>
      </c>
      <c r="L50">
        <f t="shared" si="23"/>
        <v>0</v>
      </c>
      <c r="M50">
        <f t="shared" si="24"/>
        <v>0</v>
      </c>
      <c r="O50">
        <f t="shared" si="25"/>
        <v>0</v>
      </c>
    </row>
    <row r="51" spans="2:15" x14ac:dyDescent="0.25">
      <c r="B51" s="3"/>
      <c r="C51" s="3"/>
      <c r="D51" s="3"/>
      <c r="E51" s="2" t="e">
        <f t="shared" si="21"/>
        <v>#DIV/0!</v>
      </c>
      <c r="F51" s="3"/>
      <c r="G51" s="3"/>
      <c r="H51">
        <f t="shared" si="53"/>
        <v>0</v>
      </c>
      <c r="L51">
        <f t="shared" si="23"/>
        <v>0</v>
      </c>
      <c r="M51">
        <f t="shared" si="24"/>
        <v>0</v>
      </c>
      <c r="O51">
        <f t="shared" si="25"/>
        <v>0</v>
      </c>
    </row>
    <row r="52" spans="2:15" x14ac:dyDescent="0.25">
      <c r="B52" s="3"/>
      <c r="C52" s="3"/>
      <c r="D52" s="3"/>
      <c r="E52" s="2" t="e">
        <f t="shared" si="21"/>
        <v>#DIV/0!</v>
      </c>
      <c r="F52" s="3"/>
      <c r="G52" s="3"/>
      <c r="H52">
        <f t="shared" si="53"/>
        <v>0</v>
      </c>
      <c r="L52">
        <f t="shared" si="23"/>
        <v>0</v>
      </c>
      <c r="M52">
        <f t="shared" si="24"/>
        <v>0</v>
      </c>
      <c r="O52">
        <f t="shared" si="25"/>
        <v>0</v>
      </c>
    </row>
    <row r="53" spans="2:15" x14ac:dyDescent="0.25">
      <c r="B53" s="3"/>
      <c r="C53" s="3"/>
      <c r="D53" s="3"/>
      <c r="E53" s="2" t="e">
        <f t="shared" si="21"/>
        <v>#DIV/0!</v>
      </c>
      <c r="F53" s="3"/>
      <c r="G53" s="3"/>
      <c r="H53">
        <f t="shared" si="53"/>
        <v>0</v>
      </c>
      <c r="L53">
        <f t="shared" si="23"/>
        <v>0</v>
      </c>
      <c r="M53">
        <f t="shared" si="24"/>
        <v>0</v>
      </c>
      <c r="O53">
        <f t="shared" si="25"/>
        <v>0</v>
      </c>
    </row>
    <row r="54" spans="2:15" x14ac:dyDescent="0.25">
      <c r="B54" s="3"/>
      <c r="C54" s="3"/>
      <c r="D54" s="3"/>
      <c r="E54" s="2" t="e">
        <f t="shared" si="21"/>
        <v>#DIV/0!</v>
      </c>
      <c r="F54" s="3"/>
      <c r="G54" s="3"/>
      <c r="H54">
        <f t="shared" si="53"/>
        <v>0</v>
      </c>
      <c r="L54">
        <f t="shared" si="23"/>
        <v>0</v>
      </c>
      <c r="M54">
        <f t="shared" si="24"/>
        <v>0</v>
      </c>
      <c r="O54">
        <f t="shared" si="25"/>
        <v>0</v>
      </c>
    </row>
    <row r="55" spans="2:15" x14ac:dyDescent="0.25">
      <c r="B55" s="3"/>
      <c r="C55" s="3"/>
      <c r="D55" s="3"/>
      <c r="E55" s="2" t="e">
        <f t="shared" si="21"/>
        <v>#DIV/0!</v>
      </c>
      <c r="F55" s="3"/>
      <c r="G55" s="3"/>
      <c r="H55">
        <f t="shared" si="53"/>
        <v>0</v>
      </c>
      <c r="L55">
        <f t="shared" si="23"/>
        <v>0</v>
      </c>
      <c r="M55">
        <f t="shared" si="24"/>
        <v>0</v>
      </c>
      <c r="O55">
        <f t="shared" si="25"/>
        <v>0</v>
      </c>
    </row>
    <row r="56" spans="2:15" x14ac:dyDescent="0.25">
      <c r="B56" s="3"/>
      <c r="C56" s="3"/>
      <c r="D56" s="3"/>
      <c r="E56" s="2" t="e">
        <f t="shared" si="21"/>
        <v>#DIV/0!</v>
      </c>
      <c r="F56" s="3"/>
      <c r="G56" s="3"/>
      <c r="H56">
        <f t="shared" si="53"/>
        <v>0</v>
      </c>
      <c r="L56">
        <f t="shared" si="23"/>
        <v>0</v>
      </c>
      <c r="M56">
        <f t="shared" si="24"/>
        <v>0</v>
      </c>
      <c r="O56">
        <f t="shared" si="25"/>
        <v>0</v>
      </c>
    </row>
    <row r="57" spans="2:15" x14ac:dyDescent="0.25">
      <c r="B57" s="3"/>
      <c r="C57" s="3"/>
      <c r="D57" s="3"/>
      <c r="E57" s="2" t="e">
        <f t="shared" si="21"/>
        <v>#DIV/0!</v>
      </c>
      <c r="F57" s="3"/>
      <c r="G57" s="3"/>
      <c r="H57">
        <f t="shared" si="53"/>
        <v>0</v>
      </c>
      <c r="L57">
        <f t="shared" si="23"/>
        <v>0</v>
      </c>
      <c r="M57">
        <f t="shared" si="24"/>
        <v>0</v>
      </c>
      <c r="O57">
        <f t="shared" si="25"/>
        <v>0</v>
      </c>
    </row>
    <row r="58" spans="2:15" x14ac:dyDescent="0.25">
      <c r="B58" s="3"/>
      <c r="C58" s="3"/>
      <c r="D58" s="3"/>
      <c r="E58" s="2" t="e">
        <f t="shared" si="21"/>
        <v>#DIV/0!</v>
      </c>
      <c r="F58" s="3"/>
      <c r="G58" s="3"/>
      <c r="H58">
        <f t="shared" si="53"/>
        <v>0</v>
      </c>
      <c r="L58">
        <f t="shared" si="23"/>
        <v>0</v>
      </c>
      <c r="M58">
        <f t="shared" si="24"/>
        <v>0</v>
      </c>
      <c r="O58">
        <f t="shared" si="25"/>
        <v>0</v>
      </c>
    </row>
    <row r="59" spans="2:15" x14ac:dyDescent="0.25">
      <c r="B59" s="3"/>
      <c r="C59" s="3"/>
      <c r="D59" s="3"/>
      <c r="E59" s="2" t="e">
        <f t="shared" si="21"/>
        <v>#DIV/0!</v>
      </c>
      <c r="F59" s="3"/>
      <c r="G59" s="3"/>
      <c r="H59">
        <f t="shared" si="53"/>
        <v>0</v>
      </c>
      <c r="L59">
        <f t="shared" si="23"/>
        <v>0</v>
      </c>
      <c r="M59">
        <f t="shared" si="24"/>
        <v>0</v>
      </c>
      <c r="O59">
        <f t="shared" si="25"/>
        <v>0</v>
      </c>
    </row>
    <row r="60" spans="2:15" x14ac:dyDescent="0.25">
      <c r="B60" s="3"/>
      <c r="C60" s="3"/>
      <c r="D60" s="3"/>
      <c r="E60" s="2" t="e">
        <f t="shared" si="21"/>
        <v>#DIV/0!</v>
      </c>
      <c r="F60" s="3"/>
      <c r="G60" s="3"/>
      <c r="H60">
        <f t="shared" si="53"/>
        <v>0</v>
      </c>
      <c r="L60">
        <f t="shared" si="23"/>
        <v>0</v>
      </c>
      <c r="M60">
        <f t="shared" si="24"/>
        <v>0</v>
      </c>
      <c r="O60">
        <f t="shared" si="25"/>
        <v>0</v>
      </c>
    </row>
    <row r="61" spans="2:15" x14ac:dyDescent="0.25">
      <c r="B61" s="3"/>
      <c r="C61" s="3"/>
      <c r="D61" s="3"/>
      <c r="E61" s="2" t="e">
        <f t="shared" si="21"/>
        <v>#DIV/0!</v>
      </c>
      <c r="F61" s="3"/>
      <c r="G61" s="3"/>
      <c r="H61">
        <f t="shared" si="53"/>
        <v>0</v>
      </c>
      <c r="L61">
        <f t="shared" si="23"/>
        <v>0</v>
      </c>
      <c r="M61">
        <f t="shared" si="24"/>
        <v>0</v>
      </c>
      <c r="O61">
        <f t="shared" si="25"/>
        <v>0</v>
      </c>
    </row>
    <row r="62" spans="2:15" x14ac:dyDescent="0.25">
      <c r="B62" s="3"/>
      <c r="C62" s="3"/>
      <c r="D62" s="3"/>
      <c r="E62" s="2" t="e">
        <f t="shared" si="21"/>
        <v>#DIV/0!</v>
      </c>
      <c r="F62" s="3"/>
      <c r="G62" s="3"/>
      <c r="H62">
        <f t="shared" si="53"/>
        <v>0</v>
      </c>
      <c r="L62">
        <f t="shared" si="23"/>
        <v>0</v>
      </c>
      <c r="M62">
        <f t="shared" si="24"/>
        <v>0</v>
      </c>
      <c r="O62">
        <f t="shared" si="25"/>
        <v>0</v>
      </c>
    </row>
    <row r="63" spans="2:15" x14ac:dyDescent="0.25">
      <c r="B63" s="3"/>
      <c r="C63" s="3"/>
      <c r="D63" s="3"/>
      <c r="E63" s="2" t="e">
        <f t="shared" si="21"/>
        <v>#DIV/0!</v>
      </c>
      <c r="F63" s="3"/>
      <c r="G63" s="3"/>
      <c r="H63">
        <f t="shared" si="53"/>
        <v>0</v>
      </c>
      <c r="L63">
        <f t="shared" si="23"/>
        <v>0</v>
      </c>
      <c r="M63">
        <f t="shared" si="24"/>
        <v>0</v>
      </c>
      <c r="O63">
        <f t="shared" si="25"/>
        <v>0</v>
      </c>
    </row>
    <row r="64" spans="2:15" x14ac:dyDescent="0.25">
      <c r="B64" s="3"/>
      <c r="C64" s="3"/>
      <c r="D64" s="3"/>
      <c r="E64" s="2" t="e">
        <f t="shared" si="21"/>
        <v>#DIV/0!</v>
      </c>
      <c r="F64" s="3"/>
      <c r="G64" s="3"/>
      <c r="H64">
        <f t="shared" si="53"/>
        <v>0</v>
      </c>
      <c r="L64">
        <f t="shared" si="23"/>
        <v>0</v>
      </c>
      <c r="M64">
        <f t="shared" si="24"/>
        <v>0</v>
      </c>
      <c r="O64">
        <f t="shared" si="25"/>
        <v>0</v>
      </c>
    </row>
    <row r="65" spans="2:15" x14ac:dyDescent="0.25">
      <c r="B65" s="3"/>
      <c r="C65" s="3"/>
      <c r="D65" s="3"/>
      <c r="E65" s="2" t="e">
        <f t="shared" si="21"/>
        <v>#DIV/0!</v>
      </c>
      <c r="F65" s="3"/>
      <c r="G65" s="3"/>
      <c r="H65">
        <f t="shared" si="53"/>
        <v>0</v>
      </c>
      <c r="L65">
        <f t="shared" si="23"/>
        <v>0</v>
      </c>
      <c r="M65">
        <f t="shared" si="24"/>
        <v>0</v>
      </c>
      <c r="O65">
        <f t="shared" si="25"/>
        <v>0</v>
      </c>
    </row>
    <row r="66" spans="2:15" x14ac:dyDescent="0.25">
      <c r="B66" s="3"/>
      <c r="C66" s="3"/>
      <c r="D66" s="3"/>
      <c r="E66" s="2" t="e">
        <f t="shared" si="21"/>
        <v>#DIV/0!</v>
      </c>
      <c r="F66" s="3"/>
      <c r="G66" s="3"/>
      <c r="H66">
        <f t="shared" si="53"/>
        <v>0</v>
      </c>
      <c r="L66">
        <f t="shared" si="23"/>
        <v>0</v>
      </c>
      <c r="M66">
        <f t="shared" si="24"/>
        <v>0</v>
      </c>
      <c r="O66">
        <f t="shared" si="25"/>
        <v>0</v>
      </c>
    </row>
    <row r="67" spans="2:15" x14ac:dyDescent="0.25">
      <c r="B67" s="3"/>
      <c r="C67" s="3"/>
      <c r="D67" s="3"/>
      <c r="E67" s="2" t="e">
        <f t="shared" si="21"/>
        <v>#DIV/0!</v>
      </c>
      <c r="F67" s="3"/>
      <c r="G67" s="3"/>
      <c r="H67">
        <f t="shared" si="53"/>
        <v>0</v>
      </c>
      <c r="L67">
        <f t="shared" si="23"/>
        <v>0</v>
      </c>
      <c r="M67">
        <f t="shared" si="24"/>
        <v>0</v>
      </c>
      <c r="O67">
        <f t="shared" si="25"/>
        <v>0</v>
      </c>
    </row>
    <row r="68" spans="2:15" x14ac:dyDescent="0.25">
      <c r="B68" s="3"/>
      <c r="C68" s="3"/>
      <c r="D68" s="3"/>
      <c r="E68" s="2" t="e">
        <f t="shared" si="21"/>
        <v>#DIV/0!</v>
      </c>
      <c r="F68" s="3"/>
      <c r="G68" s="3"/>
      <c r="H68">
        <f t="shared" si="53"/>
        <v>0</v>
      </c>
      <c r="L68">
        <f t="shared" si="23"/>
        <v>0</v>
      </c>
      <c r="M68">
        <f t="shared" si="24"/>
        <v>0</v>
      </c>
      <c r="O68">
        <f t="shared" si="25"/>
        <v>0</v>
      </c>
    </row>
    <row r="69" spans="2:15" x14ac:dyDescent="0.25">
      <c r="B69" s="3"/>
      <c r="C69" s="3"/>
      <c r="D69" s="3"/>
      <c r="E69" s="2" t="e">
        <f t="shared" si="21"/>
        <v>#DIV/0!</v>
      </c>
      <c r="F69" s="3"/>
      <c r="G69" s="3"/>
      <c r="H69">
        <f t="shared" si="53"/>
        <v>0</v>
      </c>
      <c r="L69">
        <f t="shared" si="23"/>
        <v>0</v>
      </c>
      <c r="M69">
        <f t="shared" si="24"/>
        <v>0</v>
      </c>
      <c r="O69">
        <f t="shared" si="25"/>
        <v>0</v>
      </c>
    </row>
    <row r="70" spans="2:15" x14ac:dyDescent="0.25">
      <c r="B70" s="3"/>
      <c r="C70" s="3"/>
      <c r="D70" s="3"/>
      <c r="E70" s="2" t="e">
        <f t="shared" si="21"/>
        <v>#DIV/0!</v>
      </c>
      <c r="F70" s="3"/>
      <c r="G70" s="3"/>
      <c r="H70">
        <f t="shared" si="53"/>
        <v>0</v>
      </c>
      <c r="L70">
        <f t="shared" si="23"/>
        <v>0</v>
      </c>
      <c r="M70">
        <f t="shared" si="24"/>
        <v>0</v>
      </c>
      <c r="O70">
        <f t="shared" si="25"/>
        <v>0</v>
      </c>
    </row>
    <row r="71" spans="2:15" x14ac:dyDescent="0.25">
      <c r="B71" s="3"/>
      <c r="C71" s="3"/>
      <c r="D71" s="3"/>
      <c r="E71" s="2" t="e">
        <f t="shared" si="21"/>
        <v>#DIV/0!</v>
      </c>
      <c r="F71" s="3"/>
      <c r="G71" s="3"/>
      <c r="H71">
        <f t="shared" si="53"/>
        <v>0</v>
      </c>
      <c r="L71">
        <f t="shared" si="23"/>
        <v>0</v>
      </c>
      <c r="M71">
        <f t="shared" si="24"/>
        <v>0</v>
      </c>
      <c r="O71">
        <f t="shared" si="25"/>
        <v>0</v>
      </c>
    </row>
    <row r="72" spans="2:15" x14ac:dyDescent="0.25">
      <c r="B72" s="3"/>
      <c r="C72" s="3"/>
      <c r="D72" s="3"/>
      <c r="E72" s="2" t="e">
        <f t="shared" si="21"/>
        <v>#DIV/0!</v>
      </c>
      <c r="F72" s="3"/>
      <c r="G72" s="3"/>
      <c r="H72">
        <f t="shared" si="53"/>
        <v>0</v>
      </c>
      <c r="L72">
        <f t="shared" si="23"/>
        <v>0</v>
      </c>
      <c r="M72">
        <f t="shared" si="24"/>
        <v>0</v>
      </c>
      <c r="O72">
        <f t="shared" si="25"/>
        <v>0</v>
      </c>
    </row>
    <row r="73" spans="2:15" x14ac:dyDescent="0.25">
      <c r="B73" s="3"/>
      <c r="C73" s="3"/>
      <c r="D73" s="3"/>
      <c r="E73" s="2" t="e">
        <f t="shared" si="21"/>
        <v>#DIV/0!</v>
      </c>
      <c r="F73" s="3"/>
      <c r="G73" s="3"/>
      <c r="H73">
        <f t="shared" si="53"/>
        <v>0</v>
      </c>
      <c r="L73">
        <f t="shared" si="23"/>
        <v>0</v>
      </c>
      <c r="M73">
        <f t="shared" si="24"/>
        <v>0</v>
      </c>
      <c r="O73">
        <f t="shared" si="25"/>
        <v>0</v>
      </c>
    </row>
    <row r="74" spans="2:15" x14ac:dyDescent="0.25">
      <c r="B74" s="3"/>
      <c r="C74" s="3"/>
      <c r="D74" s="3"/>
      <c r="E74" s="2" t="e">
        <f t="shared" si="21"/>
        <v>#DIV/0!</v>
      </c>
      <c r="F74" s="3"/>
      <c r="G74" s="3"/>
      <c r="H74">
        <f t="shared" si="53"/>
        <v>0</v>
      </c>
      <c r="L74">
        <f t="shared" si="23"/>
        <v>0</v>
      </c>
      <c r="M74">
        <f t="shared" si="24"/>
        <v>0</v>
      </c>
      <c r="O74">
        <f t="shared" si="25"/>
        <v>0</v>
      </c>
    </row>
    <row r="75" spans="2:15" x14ac:dyDescent="0.25">
      <c r="B75" s="3"/>
      <c r="C75" s="3"/>
      <c r="D75" s="3"/>
      <c r="E75" s="2" t="e">
        <f t="shared" si="21"/>
        <v>#DIV/0!</v>
      </c>
      <c r="F75" s="3"/>
      <c r="G75" s="3"/>
      <c r="H75">
        <f t="shared" si="53"/>
        <v>0</v>
      </c>
      <c r="L75">
        <f t="shared" si="23"/>
        <v>0</v>
      </c>
      <c r="M75">
        <f t="shared" si="24"/>
        <v>0</v>
      </c>
      <c r="O75">
        <f t="shared" si="25"/>
        <v>0</v>
      </c>
    </row>
    <row r="76" spans="2:15" x14ac:dyDescent="0.25">
      <c r="B76" s="3"/>
      <c r="C76" s="3"/>
      <c r="D76" s="3"/>
      <c r="E76" s="2" t="e">
        <f t="shared" si="21"/>
        <v>#DIV/0!</v>
      </c>
      <c r="F76" s="3"/>
      <c r="G76" s="3"/>
      <c r="H76">
        <f t="shared" si="53"/>
        <v>0</v>
      </c>
      <c r="L76">
        <f t="shared" si="23"/>
        <v>0</v>
      </c>
      <c r="M76">
        <f t="shared" si="24"/>
        <v>0</v>
      </c>
      <c r="O76">
        <f t="shared" si="25"/>
        <v>0</v>
      </c>
    </row>
    <row r="77" spans="2:15" x14ac:dyDescent="0.25">
      <c r="B77" s="3"/>
      <c r="C77" s="3"/>
      <c r="D77" s="3"/>
      <c r="E77" s="2" t="e">
        <f t="shared" si="21"/>
        <v>#DIV/0!</v>
      </c>
      <c r="F77" s="3"/>
      <c r="G77" s="3"/>
      <c r="H77">
        <f t="shared" si="53"/>
        <v>0</v>
      </c>
      <c r="L77">
        <f t="shared" si="23"/>
        <v>0</v>
      </c>
      <c r="M77">
        <f t="shared" si="24"/>
        <v>0</v>
      </c>
      <c r="O77">
        <f t="shared" si="25"/>
        <v>0</v>
      </c>
    </row>
    <row r="78" spans="2:15" ht="15.75" customHeight="1" x14ac:dyDescent="0.25">
      <c r="B78" s="3"/>
      <c r="C78" s="3"/>
      <c r="D78" s="3"/>
      <c r="E78" s="2" t="e">
        <f t="shared" si="21"/>
        <v>#DIV/0!</v>
      </c>
      <c r="F78" s="3"/>
      <c r="G78" s="3"/>
      <c r="H78">
        <f>F78-G78</f>
        <v>0</v>
      </c>
      <c r="L78">
        <f t="shared" si="23"/>
        <v>0</v>
      </c>
      <c r="M78">
        <f t="shared" si="24"/>
        <v>0</v>
      </c>
      <c r="O78">
        <f t="shared" si="25"/>
        <v>0</v>
      </c>
    </row>
    <row r="79" spans="2:15" ht="15" customHeight="1" x14ac:dyDescent="0.25">
      <c r="B79" s="3"/>
      <c r="C79" s="3"/>
      <c r="D79" s="3"/>
      <c r="E79" s="2" t="e">
        <f t="shared" si="21"/>
        <v>#DIV/0!</v>
      </c>
      <c r="F79" s="3"/>
      <c r="G79" s="3"/>
      <c r="H79">
        <f t="shared" ref="H79:H142" si="61">F79-G79</f>
        <v>0</v>
      </c>
      <c r="L79">
        <f t="shared" si="23"/>
        <v>0</v>
      </c>
      <c r="M79">
        <f t="shared" si="24"/>
        <v>0</v>
      </c>
      <c r="O79">
        <f t="shared" si="25"/>
        <v>0</v>
      </c>
    </row>
    <row r="80" spans="2:15" x14ac:dyDescent="0.25">
      <c r="B80" s="3"/>
      <c r="C80" s="3"/>
      <c r="D80" s="3"/>
      <c r="E80" s="2" t="e">
        <f t="shared" si="21"/>
        <v>#DIV/0!</v>
      </c>
      <c r="F80" s="3"/>
      <c r="G80" s="3"/>
      <c r="H80">
        <f t="shared" si="61"/>
        <v>0</v>
      </c>
      <c r="L80">
        <f t="shared" si="23"/>
        <v>0</v>
      </c>
      <c r="M80">
        <f t="shared" si="24"/>
        <v>0</v>
      </c>
      <c r="O80">
        <f t="shared" si="25"/>
        <v>0</v>
      </c>
    </row>
    <row r="81" spans="2:15" x14ac:dyDescent="0.25">
      <c r="B81" s="3"/>
      <c r="C81" s="3"/>
      <c r="D81" s="3"/>
      <c r="E81" s="2" t="e">
        <f t="shared" si="21"/>
        <v>#DIV/0!</v>
      </c>
      <c r="H81">
        <f t="shared" si="61"/>
        <v>0</v>
      </c>
      <c r="L81">
        <v>0</v>
      </c>
      <c r="M81">
        <f t="shared" si="24"/>
        <v>0</v>
      </c>
      <c r="O81">
        <f t="shared" si="25"/>
        <v>0</v>
      </c>
    </row>
    <row r="82" spans="2:15" ht="14.25" customHeight="1" x14ac:dyDescent="0.25">
      <c r="B82" s="3"/>
      <c r="C82" s="3"/>
      <c r="D82" s="3"/>
      <c r="E82" s="2" t="e">
        <f t="shared" si="21"/>
        <v>#DIV/0!</v>
      </c>
      <c r="H82">
        <f t="shared" si="61"/>
        <v>0</v>
      </c>
      <c r="L82">
        <v>0</v>
      </c>
      <c r="M82">
        <f t="shared" si="24"/>
        <v>0</v>
      </c>
      <c r="O82">
        <f t="shared" si="25"/>
        <v>0</v>
      </c>
    </row>
    <row r="83" spans="2:15" x14ac:dyDescent="0.25">
      <c r="B83" s="3"/>
      <c r="C83" s="3"/>
      <c r="D83" s="3"/>
      <c r="E83" s="2" t="e">
        <f t="shared" si="21"/>
        <v>#DIV/0!</v>
      </c>
      <c r="H83">
        <f t="shared" si="61"/>
        <v>0</v>
      </c>
      <c r="L83">
        <f t="shared" ref="L83:L90" si="62">B83*10</f>
        <v>0</v>
      </c>
      <c r="M83">
        <f t="shared" si="24"/>
        <v>0</v>
      </c>
      <c r="O83">
        <f t="shared" si="25"/>
        <v>0</v>
      </c>
    </row>
    <row r="84" spans="2:15" x14ac:dyDescent="0.25">
      <c r="B84" s="3"/>
      <c r="C84" s="3"/>
      <c r="D84" s="3"/>
      <c r="E84" s="2" t="e">
        <f t="shared" si="21"/>
        <v>#DIV/0!</v>
      </c>
      <c r="H84">
        <f t="shared" si="61"/>
        <v>0</v>
      </c>
      <c r="L84">
        <f t="shared" si="62"/>
        <v>0</v>
      </c>
      <c r="M84">
        <f t="shared" si="24"/>
        <v>0</v>
      </c>
      <c r="O84">
        <f>SUM(I84:N84)</f>
        <v>0</v>
      </c>
    </row>
    <row r="85" spans="2:15" x14ac:dyDescent="0.25">
      <c r="B85" s="3"/>
      <c r="C85" s="3"/>
      <c r="D85" s="3"/>
      <c r="E85" s="2" t="e">
        <f t="shared" si="21"/>
        <v>#DIV/0!</v>
      </c>
      <c r="H85">
        <f t="shared" si="61"/>
        <v>0</v>
      </c>
      <c r="L85">
        <f t="shared" si="62"/>
        <v>0</v>
      </c>
      <c r="M85">
        <f t="shared" si="24"/>
        <v>0</v>
      </c>
      <c r="O85">
        <f t="shared" ref="O85:O148" si="63">SUM(I85:N85)</f>
        <v>0</v>
      </c>
    </row>
    <row r="86" spans="2:15" x14ac:dyDescent="0.25">
      <c r="B86" s="3"/>
      <c r="C86" s="3"/>
      <c r="D86" s="3"/>
      <c r="E86" s="2" t="e">
        <f t="shared" si="21"/>
        <v>#DIV/0!</v>
      </c>
      <c r="L86">
        <f t="shared" si="62"/>
        <v>0</v>
      </c>
      <c r="M86">
        <f t="shared" si="24"/>
        <v>0</v>
      </c>
      <c r="O86">
        <f t="shared" si="63"/>
        <v>0</v>
      </c>
    </row>
    <row r="87" spans="2:15" x14ac:dyDescent="0.25">
      <c r="B87" s="3"/>
      <c r="C87" s="3"/>
      <c r="D87" s="3"/>
      <c r="E87" s="2" t="e">
        <f t="shared" si="21"/>
        <v>#DIV/0!</v>
      </c>
      <c r="H87">
        <f t="shared" ref="H87:H92" si="64">F87-G87</f>
        <v>0</v>
      </c>
      <c r="L87">
        <f t="shared" si="62"/>
        <v>0</v>
      </c>
      <c r="M87">
        <f t="shared" si="24"/>
        <v>0</v>
      </c>
      <c r="O87">
        <f t="shared" si="63"/>
        <v>0</v>
      </c>
    </row>
    <row r="88" spans="2:15" x14ac:dyDescent="0.25">
      <c r="B88" s="3"/>
      <c r="C88" s="3"/>
      <c r="D88" s="3"/>
      <c r="E88" s="2" t="e">
        <f t="shared" si="21"/>
        <v>#DIV/0!</v>
      </c>
      <c r="H88">
        <f t="shared" si="64"/>
        <v>0</v>
      </c>
      <c r="L88">
        <f t="shared" si="62"/>
        <v>0</v>
      </c>
      <c r="M88">
        <f t="shared" si="24"/>
        <v>0</v>
      </c>
      <c r="O88">
        <f t="shared" si="63"/>
        <v>0</v>
      </c>
    </row>
    <row r="89" spans="2:15" x14ac:dyDescent="0.25">
      <c r="B89" s="3"/>
      <c r="C89" s="3"/>
      <c r="D89" s="3"/>
      <c r="E89" s="2" t="e">
        <f t="shared" si="21"/>
        <v>#DIV/0!</v>
      </c>
      <c r="H89">
        <f t="shared" si="64"/>
        <v>0</v>
      </c>
      <c r="L89">
        <f t="shared" si="62"/>
        <v>0</v>
      </c>
      <c r="M89">
        <f t="shared" si="24"/>
        <v>0</v>
      </c>
      <c r="O89">
        <f t="shared" si="63"/>
        <v>0</v>
      </c>
    </row>
    <row r="90" spans="2:15" x14ac:dyDescent="0.25">
      <c r="B90" s="3"/>
      <c r="C90" s="3"/>
      <c r="D90" s="3"/>
      <c r="E90" s="2" t="e">
        <f t="shared" si="21"/>
        <v>#DIV/0!</v>
      </c>
      <c r="H90">
        <f t="shared" si="64"/>
        <v>0</v>
      </c>
      <c r="L90">
        <f t="shared" si="62"/>
        <v>0</v>
      </c>
      <c r="M90">
        <f t="shared" si="24"/>
        <v>0</v>
      </c>
      <c r="O90">
        <f t="shared" si="63"/>
        <v>0</v>
      </c>
    </row>
    <row r="91" spans="2:15" ht="14.25" customHeight="1" x14ac:dyDescent="0.25">
      <c r="B91" s="3"/>
      <c r="C91" s="3"/>
      <c r="D91" s="3"/>
      <c r="E91" s="2" t="e">
        <f t="shared" ref="E91:E154" si="65">(B91)/(B91+C91+D91)</f>
        <v>#DIV/0!</v>
      </c>
      <c r="H91">
        <f t="shared" si="64"/>
        <v>0</v>
      </c>
      <c r="L91">
        <v>0</v>
      </c>
      <c r="M91">
        <f t="shared" ref="M91:M130" si="66">D91*5</f>
        <v>0</v>
      </c>
      <c r="O91">
        <f t="shared" si="63"/>
        <v>0</v>
      </c>
    </row>
    <row r="92" spans="2:15" x14ac:dyDescent="0.25">
      <c r="B92" s="3"/>
      <c r="C92" s="3"/>
      <c r="D92" s="3"/>
      <c r="E92" s="2" t="e">
        <f t="shared" si="65"/>
        <v>#DIV/0!</v>
      </c>
      <c r="H92">
        <f t="shared" si="64"/>
        <v>0</v>
      </c>
      <c r="L92">
        <f t="shared" ref="L92:L155" si="67">B92*10</f>
        <v>0</v>
      </c>
      <c r="M92">
        <f t="shared" si="66"/>
        <v>0</v>
      </c>
      <c r="O92">
        <f t="shared" si="63"/>
        <v>0</v>
      </c>
    </row>
    <row r="93" spans="2:15" x14ac:dyDescent="0.25">
      <c r="B93" s="3"/>
      <c r="C93" s="3"/>
      <c r="D93" s="3"/>
      <c r="E93" s="2" t="e">
        <f t="shared" si="65"/>
        <v>#DIV/0!</v>
      </c>
      <c r="H93">
        <f t="shared" si="61"/>
        <v>0</v>
      </c>
      <c r="L93">
        <f t="shared" si="67"/>
        <v>0</v>
      </c>
      <c r="M93">
        <f t="shared" si="66"/>
        <v>0</v>
      </c>
      <c r="O93">
        <f t="shared" si="63"/>
        <v>0</v>
      </c>
    </row>
    <row r="94" spans="2:15" x14ac:dyDescent="0.25">
      <c r="B94" s="3"/>
      <c r="C94" s="3"/>
      <c r="D94" s="3"/>
      <c r="E94" s="2" t="e">
        <f t="shared" si="65"/>
        <v>#DIV/0!</v>
      </c>
      <c r="H94">
        <f t="shared" si="61"/>
        <v>0</v>
      </c>
      <c r="L94">
        <f t="shared" si="67"/>
        <v>0</v>
      </c>
      <c r="M94">
        <f t="shared" si="66"/>
        <v>0</v>
      </c>
      <c r="O94">
        <f t="shared" si="63"/>
        <v>0</v>
      </c>
    </row>
    <row r="95" spans="2:15" x14ac:dyDescent="0.25">
      <c r="B95" s="3"/>
      <c r="C95" s="3"/>
      <c r="D95" s="3"/>
      <c r="E95" s="2" t="e">
        <f t="shared" si="65"/>
        <v>#DIV/0!</v>
      </c>
      <c r="H95">
        <f t="shared" si="61"/>
        <v>0</v>
      </c>
      <c r="L95">
        <f t="shared" si="67"/>
        <v>0</v>
      </c>
      <c r="M95">
        <f t="shared" si="66"/>
        <v>0</v>
      </c>
      <c r="O95">
        <f t="shared" si="63"/>
        <v>0</v>
      </c>
    </row>
    <row r="96" spans="2:15" ht="14.25" customHeight="1" x14ac:dyDescent="0.25">
      <c r="B96" s="3"/>
      <c r="C96" s="3"/>
      <c r="D96" s="3"/>
      <c r="E96" s="2" t="e">
        <f t="shared" si="65"/>
        <v>#DIV/0!</v>
      </c>
      <c r="H96">
        <f t="shared" si="61"/>
        <v>0</v>
      </c>
      <c r="L96">
        <v>0</v>
      </c>
      <c r="M96">
        <f t="shared" si="66"/>
        <v>0</v>
      </c>
      <c r="O96">
        <f t="shared" si="63"/>
        <v>0</v>
      </c>
    </row>
    <row r="97" spans="2:15" ht="14.25" customHeight="1" x14ac:dyDescent="0.25">
      <c r="B97" s="3"/>
      <c r="C97" s="3"/>
      <c r="D97" s="3"/>
      <c r="E97" s="2" t="e">
        <f t="shared" si="65"/>
        <v>#DIV/0!</v>
      </c>
      <c r="H97">
        <f t="shared" si="61"/>
        <v>0</v>
      </c>
      <c r="L97">
        <v>0</v>
      </c>
      <c r="M97">
        <f t="shared" si="66"/>
        <v>0</v>
      </c>
      <c r="O97">
        <f t="shared" si="63"/>
        <v>0</v>
      </c>
    </row>
    <row r="98" spans="2:15" x14ac:dyDescent="0.25">
      <c r="B98" s="3"/>
      <c r="C98" s="3"/>
      <c r="D98" s="3"/>
      <c r="E98" s="2" t="e">
        <f t="shared" si="65"/>
        <v>#DIV/0!</v>
      </c>
      <c r="H98">
        <f t="shared" si="61"/>
        <v>0</v>
      </c>
      <c r="L98">
        <f t="shared" ref="L98" si="68">B98*10</f>
        <v>0</v>
      </c>
      <c r="M98">
        <f t="shared" si="66"/>
        <v>0</v>
      </c>
      <c r="O98">
        <f t="shared" si="63"/>
        <v>0</v>
      </c>
    </row>
    <row r="99" spans="2:15" x14ac:dyDescent="0.25">
      <c r="B99" s="3"/>
      <c r="C99" s="3"/>
      <c r="D99" s="3"/>
      <c r="E99" s="2" t="e">
        <f t="shared" si="65"/>
        <v>#DIV/0!</v>
      </c>
      <c r="H99">
        <f t="shared" si="61"/>
        <v>0</v>
      </c>
      <c r="L99">
        <f t="shared" si="67"/>
        <v>0</v>
      </c>
      <c r="M99">
        <f t="shared" si="66"/>
        <v>0</v>
      </c>
      <c r="O99">
        <f t="shared" si="63"/>
        <v>0</v>
      </c>
    </row>
    <row r="100" spans="2:15" x14ac:dyDescent="0.25">
      <c r="B100" s="3"/>
      <c r="C100" s="3"/>
      <c r="D100" s="3"/>
      <c r="E100" s="2" t="e">
        <f t="shared" si="65"/>
        <v>#DIV/0!</v>
      </c>
      <c r="H100">
        <f t="shared" si="61"/>
        <v>0</v>
      </c>
      <c r="L100">
        <f t="shared" si="67"/>
        <v>0</v>
      </c>
      <c r="M100">
        <f t="shared" si="66"/>
        <v>0</v>
      </c>
      <c r="O100">
        <f t="shared" si="63"/>
        <v>0</v>
      </c>
    </row>
    <row r="101" spans="2:15" x14ac:dyDescent="0.25">
      <c r="B101" s="3"/>
      <c r="C101" s="3"/>
      <c r="D101" s="3"/>
      <c r="E101" s="2" t="e">
        <f t="shared" si="65"/>
        <v>#DIV/0!</v>
      </c>
      <c r="H101">
        <f t="shared" si="61"/>
        <v>0</v>
      </c>
      <c r="L101">
        <f t="shared" si="67"/>
        <v>0</v>
      </c>
      <c r="M101">
        <f t="shared" si="66"/>
        <v>0</v>
      </c>
      <c r="O101">
        <f t="shared" si="63"/>
        <v>0</v>
      </c>
    </row>
    <row r="102" spans="2:15" x14ac:dyDescent="0.25">
      <c r="B102" s="3"/>
      <c r="C102" s="3"/>
      <c r="D102" s="3"/>
      <c r="E102" s="2" t="e">
        <f t="shared" si="65"/>
        <v>#DIV/0!</v>
      </c>
      <c r="H102">
        <f t="shared" si="61"/>
        <v>0</v>
      </c>
      <c r="L102">
        <f t="shared" si="67"/>
        <v>0</v>
      </c>
      <c r="M102">
        <f t="shared" si="66"/>
        <v>0</v>
      </c>
      <c r="O102">
        <f t="shared" si="63"/>
        <v>0</v>
      </c>
    </row>
    <row r="103" spans="2:15" x14ac:dyDescent="0.25">
      <c r="B103" s="3"/>
      <c r="C103" s="3"/>
      <c r="D103" s="3"/>
      <c r="E103" s="2" t="e">
        <f t="shared" si="65"/>
        <v>#DIV/0!</v>
      </c>
      <c r="H103">
        <f t="shared" si="61"/>
        <v>0</v>
      </c>
      <c r="L103">
        <f t="shared" si="67"/>
        <v>0</v>
      </c>
      <c r="M103">
        <f t="shared" si="66"/>
        <v>0</v>
      </c>
      <c r="O103">
        <f t="shared" si="63"/>
        <v>0</v>
      </c>
    </row>
    <row r="104" spans="2:15" x14ac:dyDescent="0.25">
      <c r="B104" s="3"/>
      <c r="C104" s="3"/>
      <c r="D104" s="3"/>
      <c r="E104" s="2" t="e">
        <f t="shared" si="65"/>
        <v>#DIV/0!</v>
      </c>
      <c r="H104">
        <f t="shared" si="61"/>
        <v>0</v>
      </c>
      <c r="L104">
        <f t="shared" si="67"/>
        <v>0</v>
      </c>
      <c r="M104">
        <f t="shared" si="66"/>
        <v>0</v>
      </c>
      <c r="O104">
        <f t="shared" si="63"/>
        <v>0</v>
      </c>
    </row>
    <row r="105" spans="2:15" x14ac:dyDescent="0.25">
      <c r="B105" s="3"/>
      <c r="C105" s="3"/>
      <c r="D105" s="3"/>
      <c r="E105" s="2" t="e">
        <f t="shared" si="65"/>
        <v>#DIV/0!</v>
      </c>
      <c r="H105">
        <f t="shared" si="61"/>
        <v>0</v>
      </c>
      <c r="L105">
        <f t="shared" si="67"/>
        <v>0</v>
      </c>
      <c r="M105">
        <f t="shared" si="66"/>
        <v>0</v>
      </c>
      <c r="O105">
        <f t="shared" si="63"/>
        <v>0</v>
      </c>
    </row>
    <row r="106" spans="2:15" x14ac:dyDescent="0.25">
      <c r="B106" s="3"/>
      <c r="C106" s="3"/>
      <c r="D106" s="3"/>
      <c r="E106" s="2" t="e">
        <f t="shared" si="65"/>
        <v>#DIV/0!</v>
      </c>
      <c r="H106">
        <f t="shared" si="61"/>
        <v>0</v>
      </c>
      <c r="L106">
        <f t="shared" si="67"/>
        <v>0</v>
      </c>
      <c r="M106">
        <f t="shared" si="66"/>
        <v>0</v>
      </c>
      <c r="O106">
        <f t="shared" si="63"/>
        <v>0</v>
      </c>
    </row>
    <row r="107" spans="2:15" ht="14.25" customHeight="1" x14ac:dyDescent="0.25">
      <c r="B107" s="3"/>
      <c r="C107" s="3"/>
      <c r="D107" s="3"/>
      <c r="E107" s="2" t="e">
        <f t="shared" si="65"/>
        <v>#DIV/0!</v>
      </c>
      <c r="H107">
        <f t="shared" si="61"/>
        <v>0</v>
      </c>
      <c r="L107">
        <v>0</v>
      </c>
      <c r="M107">
        <f t="shared" si="66"/>
        <v>0</v>
      </c>
      <c r="O107">
        <f t="shared" si="63"/>
        <v>0</v>
      </c>
    </row>
    <row r="108" spans="2:15" ht="14.25" customHeight="1" x14ac:dyDescent="0.25">
      <c r="B108" s="3"/>
      <c r="C108" s="3"/>
      <c r="D108" s="3"/>
      <c r="E108" s="2" t="e">
        <f t="shared" si="65"/>
        <v>#DIV/0!</v>
      </c>
      <c r="H108">
        <f t="shared" si="61"/>
        <v>0</v>
      </c>
      <c r="L108">
        <v>0</v>
      </c>
      <c r="M108">
        <f t="shared" si="66"/>
        <v>0</v>
      </c>
      <c r="O108">
        <f t="shared" si="63"/>
        <v>0</v>
      </c>
    </row>
    <row r="109" spans="2:15" x14ac:dyDescent="0.25">
      <c r="B109" s="3"/>
      <c r="C109" s="3"/>
      <c r="D109" s="3"/>
      <c r="E109" s="2" t="e">
        <f t="shared" si="65"/>
        <v>#DIV/0!</v>
      </c>
      <c r="H109">
        <f t="shared" si="61"/>
        <v>0</v>
      </c>
      <c r="L109">
        <f t="shared" si="67"/>
        <v>0</v>
      </c>
      <c r="M109">
        <f t="shared" si="66"/>
        <v>0</v>
      </c>
      <c r="O109">
        <f t="shared" si="63"/>
        <v>0</v>
      </c>
    </row>
    <row r="110" spans="2:15" ht="14.25" customHeight="1" x14ac:dyDescent="0.25">
      <c r="B110" s="3"/>
      <c r="C110" s="3"/>
      <c r="D110" s="3"/>
      <c r="E110" s="2" t="e">
        <f t="shared" si="65"/>
        <v>#DIV/0!</v>
      </c>
      <c r="H110">
        <f t="shared" si="61"/>
        <v>0</v>
      </c>
      <c r="L110">
        <v>0</v>
      </c>
      <c r="M110">
        <f t="shared" si="66"/>
        <v>0</v>
      </c>
      <c r="O110">
        <f t="shared" si="63"/>
        <v>0</v>
      </c>
    </row>
    <row r="111" spans="2:15" x14ac:dyDescent="0.25">
      <c r="B111" s="3"/>
      <c r="C111" s="3"/>
      <c r="D111" s="3"/>
      <c r="E111" s="2" t="e">
        <f t="shared" si="65"/>
        <v>#DIV/0!</v>
      </c>
      <c r="H111">
        <f t="shared" si="61"/>
        <v>0</v>
      </c>
      <c r="L111">
        <f t="shared" ref="L111:L113" si="69">B111*10</f>
        <v>0</v>
      </c>
      <c r="M111">
        <f t="shared" si="66"/>
        <v>0</v>
      </c>
      <c r="O111">
        <f t="shared" si="63"/>
        <v>0</v>
      </c>
    </row>
    <row r="112" spans="2:15" x14ac:dyDescent="0.25">
      <c r="B112" s="3"/>
      <c r="C112" s="3"/>
      <c r="D112" s="3"/>
      <c r="E112" s="2" t="e">
        <f t="shared" si="65"/>
        <v>#DIV/0!</v>
      </c>
      <c r="H112">
        <f t="shared" si="61"/>
        <v>0</v>
      </c>
      <c r="L112">
        <f t="shared" si="69"/>
        <v>0</v>
      </c>
      <c r="M112">
        <f t="shared" si="66"/>
        <v>0</v>
      </c>
      <c r="O112">
        <f t="shared" si="63"/>
        <v>0</v>
      </c>
    </row>
    <row r="113" spans="2:15" ht="16.5" customHeight="1" x14ac:dyDescent="0.25">
      <c r="B113" s="3"/>
      <c r="C113" s="3"/>
      <c r="D113" s="3"/>
      <c r="E113" s="2" t="e">
        <f t="shared" si="65"/>
        <v>#DIV/0!</v>
      </c>
      <c r="H113">
        <f t="shared" si="61"/>
        <v>0</v>
      </c>
      <c r="L113">
        <f t="shared" si="69"/>
        <v>0</v>
      </c>
      <c r="M113">
        <f t="shared" si="66"/>
        <v>0</v>
      </c>
      <c r="O113">
        <f t="shared" si="63"/>
        <v>0</v>
      </c>
    </row>
    <row r="114" spans="2:15" ht="14.25" customHeight="1" x14ac:dyDescent="0.25">
      <c r="B114" s="3"/>
      <c r="C114" s="3"/>
      <c r="D114" s="3"/>
      <c r="E114" s="2" t="e">
        <f t="shared" si="65"/>
        <v>#DIV/0!</v>
      </c>
      <c r="H114">
        <f t="shared" si="61"/>
        <v>0</v>
      </c>
      <c r="L114">
        <v>0</v>
      </c>
      <c r="M114">
        <f t="shared" si="66"/>
        <v>0</v>
      </c>
      <c r="O114">
        <f t="shared" si="63"/>
        <v>0</v>
      </c>
    </row>
    <row r="115" spans="2:15" x14ac:dyDescent="0.25">
      <c r="B115" s="3"/>
      <c r="C115" s="3"/>
      <c r="D115" s="3"/>
      <c r="E115" s="2" t="e">
        <f t="shared" si="65"/>
        <v>#DIV/0!</v>
      </c>
      <c r="H115">
        <f t="shared" si="61"/>
        <v>0</v>
      </c>
      <c r="L115">
        <f t="shared" ref="L115" si="70">B115*10</f>
        <v>0</v>
      </c>
      <c r="M115">
        <f t="shared" si="66"/>
        <v>0</v>
      </c>
      <c r="O115">
        <f t="shared" si="63"/>
        <v>0</v>
      </c>
    </row>
    <row r="116" spans="2:15" x14ac:dyDescent="0.25">
      <c r="B116" s="3"/>
      <c r="C116" s="3"/>
      <c r="D116" s="3"/>
      <c r="E116" s="2" t="e">
        <f t="shared" si="65"/>
        <v>#DIV/0!</v>
      </c>
      <c r="H116">
        <f t="shared" si="61"/>
        <v>0</v>
      </c>
      <c r="L116">
        <f t="shared" si="67"/>
        <v>0</v>
      </c>
      <c r="M116">
        <f t="shared" si="66"/>
        <v>0</v>
      </c>
      <c r="O116">
        <f t="shared" si="63"/>
        <v>0</v>
      </c>
    </row>
    <row r="117" spans="2:15" x14ac:dyDescent="0.25">
      <c r="B117" s="3"/>
      <c r="C117" s="3"/>
      <c r="D117" s="3"/>
      <c r="E117" s="2" t="e">
        <f t="shared" si="65"/>
        <v>#DIV/0!</v>
      </c>
      <c r="H117">
        <f t="shared" si="61"/>
        <v>0</v>
      </c>
      <c r="L117">
        <f t="shared" si="67"/>
        <v>0</v>
      </c>
      <c r="M117">
        <f t="shared" si="66"/>
        <v>0</v>
      </c>
      <c r="O117">
        <f t="shared" si="63"/>
        <v>0</v>
      </c>
    </row>
    <row r="118" spans="2:15" ht="14.25" customHeight="1" x14ac:dyDescent="0.25">
      <c r="B118" s="3"/>
      <c r="C118" s="3"/>
      <c r="D118" s="3"/>
      <c r="E118" s="2" t="e">
        <f t="shared" si="65"/>
        <v>#DIV/0!</v>
      </c>
      <c r="H118">
        <f t="shared" si="61"/>
        <v>0</v>
      </c>
      <c r="L118">
        <v>0</v>
      </c>
      <c r="M118">
        <f t="shared" si="66"/>
        <v>0</v>
      </c>
      <c r="O118">
        <f t="shared" si="63"/>
        <v>0</v>
      </c>
    </row>
    <row r="119" spans="2:15" x14ac:dyDescent="0.25">
      <c r="B119" s="3"/>
      <c r="C119" s="3"/>
      <c r="D119" s="3"/>
      <c r="E119" s="2" t="e">
        <f t="shared" si="65"/>
        <v>#DIV/0!</v>
      </c>
      <c r="H119">
        <f t="shared" si="61"/>
        <v>0</v>
      </c>
      <c r="L119">
        <f t="shared" si="67"/>
        <v>0</v>
      </c>
      <c r="M119">
        <f t="shared" si="66"/>
        <v>0</v>
      </c>
      <c r="O119">
        <f t="shared" si="63"/>
        <v>0</v>
      </c>
    </row>
    <row r="120" spans="2:15" x14ac:dyDescent="0.25">
      <c r="B120" s="3"/>
      <c r="C120" s="3"/>
      <c r="D120" s="3"/>
      <c r="E120" s="2" t="e">
        <f t="shared" si="65"/>
        <v>#DIV/0!</v>
      </c>
      <c r="H120">
        <f t="shared" si="61"/>
        <v>0</v>
      </c>
      <c r="L120">
        <f t="shared" si="67"/>
        <v>0</v>
      </c>
      <c r="M120">
        <f t="shared" si="66"/>
        <v>0</v>
      </c>
      <c r="O120">
        <f t="shared" si="63"/>
        <v>0</v>
      </c>
    </row>
    <row r="121" spans="2:15" x14ac:dyDescent="0.25">
      <c r="B121" s="3"/>
      <c r="C121" s="3"/>
      <c r="D121" s="3"/>
      <c r="E121" s="2" t="e">
        <f t="shared" si="65"/>
        <v>#DIV/0!</v>
      </c>
      <c r="H121">
        <f t="shared" si="61"/>
        <v>0</v>
      </c>
      <c r="L121">
        <f t="shared" si="67"/>
        <v>0</v>
      </c>
      <c r="M121">
        <f t="shared" si="66"/>
        <v>0</v>
      </c>
      <c r="O121">
        <f t="shared" si="63"/>
        <v>0</v>
      </c>
    </row>
    <row r="122" spans="2:15" x14ac:dyDescent="0.25">
      <c r="B122" s="3"/>
      <c r="C122" s="3"/>
      <c r="D122" s="3"/>
      <c r="E122" s="2" t="e">
        <f t="shared" si="65"/>
        <v>#DIV/0!</v>
      </c>
      <c r="H122">
        <f t="shared" si="61"/>
        <v>0</v>
      </c>
      <c r="L122">
        <f t="shared" si="67"/>
        <v>0</v>
      </c>
      <c r="M122">
        <f t="shared" si="66"/>
        <v>0</v>
      </c>
      <c r="O122">
        <f t="shared" si="63"/>
        <v>0</v>
      </c>
    </row>
    <row r="123" spans="2:15" x14ac:dyDescent="0.25">
      <c r="B123" s="3"/>
      <c r="C123" s="3"/>
      <c r="D123" s="3"/>
      <c r="E123" s="2" t="e">
        <f t="shared" si="65"/>
        <v>#DIV/0!</v>
      </c>
      <c r="H123">
        <f t="shared" si="61"/>
        <v>0</v>
      </c>
      <c r="L123">
        <f t="shared" si="67"/>
        <v>0</v>
      </c>
      <c r="M123">
        <f t="shared" si="66"/>
        <v>0</v>
      </c>
      <c r="O123">
        <f t="shared" si="63"/>
        <v>0</v>
      </c>
    </row>
    <row r="124" spans="2:15" x14ac:dyDescent="0.25">
      <c r="E124" s="2" t="e">
        <f t="shared" si="65"/>
        <v>#DIV/0!</v>
      </c>
      <c r="H124">
        <f t="shared" si="61"/>
        <v>0</v>
      </c>
      <c r="L124">
        <f t="shared" si="67"/>
        <v>0</v>
      </c>
      <c r="M124">
        <f t="shared" si="66"/>
        <v>0</v>
      </c>
      <c r="O124">
        <f t="shared" si="63"/>
        <v>0</v>
      </c>
    </row>
    <row r="125" spans="2:15" x14ac:dyDescent="0.25">
      <c r="E125" s="2" t="e">
        <f t="shared" si="65"/>
        <v>#DIV/0!</v>
      </c>
      <c r="H125">
        <f t="shared" si="61"/>
        <v>0</v>
      </c>
      <c r="L125">
        <f t="shared" si="67"/>
        <v>0</v>
      </c>
      <c r="M125">
        <f t="shared" si="66"/>
        <v>0</v>
      </c>
      <c r="O125">
        <f t="shared" si="63"/>
        <v>0</v>
      </c>
    </row>
    <row r="126" spans="2:15" x14ac:dyDescent="0.25">
      <c r="E126" s="2" t="e">
        <f t="shared" si="65"/>
        <v>#DIV/0!</v>
      </c>
      <c r="H126">
        <f t="shared" si="61"/>
        <v>0</v>
      </c>
      <c r="L126">
        <f t="shared" si="67"/>
        <v>0</v>
      </c>
      <c r="M126">
        <f t="shared" si="66"/>
        <v>0</v>
      </c>
      <c r="O126">
        <f t="shared" si="63"/>
        <v>0</v>
      </c>
    </row>
    <row r="127" spans="2:15" x14ac:dyDescent="0.25">
      <c r="E127" s="2" t="e">
        <f t="shared" si="65"/>
        <v>#DIV/0!</v>
      </c>
      <c r="H127">
        <f t="shared" si="61"/>
        <v>0</v>
      </c>
      <c r="L127">
        <f t="shared" si="67"/>
        <v>0</v>
      </c>
      <c r="M127">
        <f t="shared" si="66"/>
        <v>0</v>
      </c>
      <c r="O127">
        <f t="shared" si="63"/>
        <v>0</v>
      </c>
    </row>
    <row r="128" spans="2:15" x14ac:dyDescent="0.25">
      <c r="E128" s="2" t="e">
        <f t="shared" si="65"/>
        <v>#DIV/0!</v>
      </c>
      <c r="H128">
        <f t="shared" si="61"/>
        <v>0</v>
      </c>
      <c r="L128">
        <f t="shared" si="67"/>
        <v>0</v>
      </c>
      <c r="M128">
        <f t="shared" si="66"/>
        <v>0</v>
      </c>
      <c r="O128">
        <f t="shared" si="63"/>
        <v>0</v>
      </c>
    </row>
    <row r="129" spans="5:15" x14ac:dyDescent="0.25">
      <c r="E129" s="2" t="e">
        <f t="shared" si="65"/>
        <v>#DIV/0!</v>
      </c>
      <c r="H129">
        <f t="shared" si="61"/>
        <v>0</v>
      </c>
      <c r="L129">
        <f t="shared" si="67"/>
        <v>0</v>
      </c>
      <c r="M129">
        <f t="shared" si="66"/>
        <v>0</v>
      </c>
      <c r="O129">
        <f t="shared" si="63"/>
        <v>0</v>
      </c>
    </row>
    <row r="130" spans="5:15" x14ac:dyDescent="0.25">
      <c r="E130" s="2" t="e">
        <f t="shared" si="65"/>
        <v>#DIV/0!</v>
      </c>
      <c r="H130">
        <f t="shared" si="61"/>
        <v>0</v>
      </c>
      <c r="L130">
        <f t="shared" si="67"/>
        <v>0</v>
      </c>
      <c r="M130">
        <f t="shared" si="66"/>
        <v>0</v>
      </c>
      <c r="O130">
        <f t="shared" si="63"/>
        <v>0</v>
      </c>
    </row>
    <row r="131" spans="5:15" x14ac:dyDescent="0.25">
      <c r="E131" s="2" t="e">
        <f t="shared" si="65"/>
        <v>#DIV/0!</v>
      </c>
      <c r="H131">
        <f t="shared" si="61"/>
        <v>0</v>
      </c>
      <c r="L131">
        <f t="shared" si="67"/>
        <v>0</v>
      </c>
      <c r="M131">
        <v>0</v>
      </c>
      <c r="O131">
        <f t="shared" si="63"/>
        <v>0</v>
      </c>
    </row>
    <row r="132" spans="5:15" x14ac:dyDescent="0.25">
      <c r="E132" s="2" t="e">
        <f t="shared" si="65"/>
        <v>#DIV/0!</v>
      </c>
      <c r="H132">
        <f t="shared" si="61"/>
        <v>0</v>
      </c>
      <c r="L132">
        <f t="shared" si="67"/>
        <v>0</v>
      </c>
      <c r="M132">
        <f t="shared" ref="M132:M190" si="71">D132*5</f>
        <v>0</v>
      </c>
      <c r="O132">
        <f t="shared" si="63"/>
        <v>0</v>
      </c>
    </row>
    <row r="133" spans="5:15" x14ac:dyDescent="0.25">
      <c r="E133" s="2" t="e">
        <f t="shared" si="65"/>
        <v>#DIV/0!</v>
      </c>
      <c r="H133">
        <f t="shared" si="61"/>
        <v>0</v>
      </c>
      <c r="L133">
        <f t="shared" si="67"/>
        <v>0</v>
      </c>
      <c r="M133">
        <f t="shared" si="71"/>
        <v>0</v>
      </c>
      <c r="O133">
        <f t="shared" si="63"/>
        <v>0</v>
      </c>
    </row>
    <row r="134" spans="5:15" x14ac:dyDescent="0.25">
      <c r="E134" s="2" t="e">
        <f t="shared" si="65"/>
        <v>#DIV/0!</v>
      </c>
      <c r="H134">
        <f t="shared" si="61"/>
        <v>0</v>
      </c>
      <c r="L134">
        <f t="shared" si="67"/>
        <v>0</v>
      </c>
      <c r="M134">
        <f t="shared" si="71"/>
        <v>0</v>
      </c>
      <c r="O134">
        <f t="shared" si="63"/>
        <v>0</v>
      </c>
    </row>
    <row r="135" spans="5:15" x14ac:dyDescent="0.25">
      <c r="E135" s="2" t="e">
        <f t="shared" si="65"/>
        <v>#DIV/0!</v>
      </c>
      <c r="H135">
        <f t="shared" si="61"/>
        <v>0</v>
      </c>
      <c r="L135">
        <f t="shared" si="67"/>
        <v>0</v>
      </c>
      <c r="M135">
        <f t="shared" si="71"/>
        <v>0</v>
      </c>
      <c r="O135">
        <f t="shared" si="63"/>
        <v>0</v>
      </c>
    </row>
    <row r="136" spans="5:15" x14ac:dyDescent="0.25">
      <c r="E136" s="2" t="e">
        <f t="shared" si="65"/>
        <v>#DIV/0!</v>
      </c>
      <c r="H136">
        <f t="shared" si="61"/>
        <v>0</v>
      </c>
      <c r="L136">
        <f t="shared" si="67"/>
        <v>0</v>
      </c>
      <c r="M136">
        <f t="shared" si="71"/>
        <v>0</v>
      </c>
      <c r="O136">
        <f t="shared" si="63"/>
        <v>0</v>
      </c>
    </row>
    <row r="137" spans="5:15" x14ac:dyDescent="0.25">
      <c r="E137" s="2" t="e">
        <f t="shared" si="65"/>
        <v>#DIV/0!</v>
      </c>
      <c r="H137">
        <f t="shared" si="61"/>
        <v>0</v>
      </c>
      <c r="L137">
        <f t="shared" si="67"/>
        <v>0</v>
      </c>
      <c r="M137">
        <f t="shared" si="71"/>
        <v>0</v>
      </c>
      <c r="O137">
        <f t="shared" si="63"/>
        <v>0</v>
      </c>
    </row>
    <row r="138" spans="5:15" x14ac:dyDescent="0.25">
      <c r="E138" s="2" t="e">
        <f t="shared" si="65"/>
        <v>#DIV/0!</v>
      </c>
      <c r="H138">
        <f t="shared" si="61"/>
        <v>0</v>
      </c>
      <c r="L138">
        <f t="shared" si="67"/>
        <v>0</v>
      </c>
      <c r="M138">
        <f t="shared" si="71"/>
        <v>0</v>
      </c>
      <c r="O138">
        <f t="shared" si="63"/>
        <v>0</v>
      </c>
    </row>
    <row r="139" spans="5:15" x14ac:dyDescent="0.25">
      <c r="E139" s="2" t="e">
        <f t="shared" si="65"/>
        <v>#DIV/0!</v>
      </c>
      <c r="H139">
        <f t="shared" si="61"/>
        <v>0</v>
      </c>
      <c r="L139">
        <f t="shared" si="67"/>
        <v>0</v>
      </c>
      <c r="M139">
        <f t="shared" si="71"/>
        <v>0</v>
      </c>
      <c r="O139">
        <f t="shared" si="63"/>
        <v>0</v>
      </c>
    </row>
    <row r="140" spans="5:15" x14ac:dyDescent="0.25">
      <c r="E140" s="2" t="e">
        <f t="shared" si="65"/>
        <v>#DIV/0!</v>
      </c>
      <c r="H140">
        <f t="shared" si="61"/>
        <v>0</v>
      </c>
      <c r="L140">
        <f t="shared" si="67"/>
        <v>0</v>
      </c>
      <c r="M140">
        <f t="shared" si="71"/>
        <v>0</v>
      </c>
      <c r="O140">
        <f t="shared" si="63"/>
        <v>0</v>
      </c>
    </row>
    <row r="141" spans="5:15" x14ac:dyDescent="0.25">
      <c r="E141" s="2" t="e">
        <f t="shared" si="65"/>
        <v>#DIV/0!</v>
      </c>
      <c r="H141">
        <f t="shared" si="61"/>
        <v>0</v>
      </c>
      <c r="L141">
        <f t="shared" si="67"/>
        <v>0</v>
      </c>
      <c r="M141">
        <f t="shared" si="71"/>
        <v>0</v>
      </c>
      <c r="O141">
        <f t="shared" si="63"/>
        <v>0</v>
      </c>
    </row>
    <row r="142" spans="5:15" x14ac:dyDescent="0.25">
      <c r="E142" s="2" t="e">
        <f t="shared" si="65"/>
        <v>#DIV/0!</v>
      </c>
      <c r="H142">
        <f t="shared" si="61"/>
        <v>0</v>
      </c>
      <c r="L142">
        <f t="shared" si="67"/>
        <v>0</v>
      </c>
      <c r="M142">
        <f t="shared" si="71"/>
        <v>0</v>
      </c>
      <c r="O142">
        <f t="shared" si="63"/>
        <v>0</v>
      </c>
    </row>
    <row r="143" spans="5:15" x14ac:dyDescent="0.25">
      <c r="E143" s="2" t="e">
        <f t="shared" si="65"/>
        <v>#DIV/0!</v>
      </c>
      <c r="H143">
        <f t="shared" ref="H143:H190" si="72">F143-G143</f>
        <v>0</v>
      </c>
      <c r="L143">
        <f t="shared" si="67"/>
        <v>0</v>
      </c>
      <c r="M143">
        <f t="shared" si="71"/>
        <v>0</v>
      </c>
      <c r="O143">
        <f t="shared" si="63"/>
        <v>0</v>
      </c>
    </row>
    <row r="144" spans="5:15" x14ac:dyDescent="0.25">
      <c r="E144" s="2" t="e">
        <f t="shared" si="65"/>
        <v>#DIV/0!</v>
      </c>
      <c r="H144">
        <f t="shared" si="72"/>
        <v>0</v>
      </c>
      <c r="L144">
        <f t="shared" si="67"/>
        <v>0</v>
      </c>
      <c r="M144">
        <f t="shared" si="71"/>
        <v>0</v>
      </c>
      <c r="O144">
        <f t="shared" si="63"/>
        <v>0</v>
      </c>
    </row>
    <row r="145" spans="1:16" x14ac:dyDescent="0.25">
      <c r="E145" s="2" t="e">
        <f t="shared" si="65"/>
        <v>#DIV/0!</v>
      </c>
      <c r="H145">
        <f t="shared" si="72"/>
        <v>0</v>
      </c>
      <c r="L145">
        <f t="shared" si="67"/>
        <v>0</v>
      </c>
      <c r="M145">
        <f t="shared" si="71"/>
        <v>0</v>
      </c>
      <c r="O145">
        <f t="shared" si="63"/>
        <v>0</v>
      </c>
    </row>
    <row r="146" spans="1:16" x14ac:dyDescent="0.25">
      <c r="E146" s="2" t="e">
        <f t="shared" si="65"/>
        <v>#DIV/0!</v>
      </c>
      <c r="H146">
        <f t="shared" si="72"/>
        <v>0</v>
      </c>
      <c r="L146">
        <f t="shared" si="67"/>
        <v>0</v>
      </c>
      <c r="M146">
        <f t="shared" si="71"/>
        <v>0</v>
      </c>
      <c r="O146">
        <f t="shared" si="63"/>
        <v>0</v>
      </c>
    </row>
    <row r="147" spans="1:16" x14ac:dyDescent="0.25">
      <c r="E147" s="2" t="e">
        <f t="shared" si="65"/>
        <v>#DIV/0!</v>
      </c>
      <c r="H147">
        <f t="shared" si="72"/>
        <v>0</v>
      </c>
      <c r="L147">
        <f t="shared" si="67"/>
        <v>0</v>
      </c>
      <c r="M147">
        <f t="shared" si="71"/>
        <v>0</v>
      </c>
      <c r="O147">
        <f t="shared" si="63"/>
        <v>0</v>
      </c>
    </row>
    <row r="148" spans="1:16" x14ac:dyDescent="0.25">
      <c r="E148" s="2" t="e">
        <f t="shared" si="65"/>
        <v>#DIV/0!</v>
      </c>
      <c r="H148">
        <f t="shared" si="72"/>
        <v>0</v>
      </c>
      <c r="L148">
        <f t="shared" si="67"/>
        <v>0</v>
      </c>
      <c r="M148">
        <f t="shared" si="71"/>
        <v>0</v>
      </c>
      <c r="O148">
        <f t="shared" si="63"/>
        <v>0</v>
      </c>
    </row>
    <row r="149" spans="1:16" x14ac:dyDescent="0.25">
      <c r="E149" s="2" t="e">
        <f t="shared" si="65"/>
        <v>#DIV/0!</v>
      </c>
      <c r="H149">
        <f t="shared" si="72"/>
        <v>0</v>
      </c>
      <c r="L149">
        <f t="shared" si="67"/>
        <v>0</v>
      </c>
      <c r="M149">
        <f t="shared" si="71"/>
        <v>0</v>
      </c>
      <c r="O149">
        <f t="shared" ref="O149:O190" si="73">SUM(I149:N149)</f>
        <v>0</v>
      </c>
    </row>
    <row r="150" spans="1:16" x14ac:dyDescent="0.25">
      <c r="E150" s="2" t="e">
        <f t="shared" si="65"/>
        <v>#DIV/0!</v>
      </c>
      <c r="H150">
        <f t="shared" si="72"/>
        <v>0</v>
      </c>
      <c r="L150">
        <f t="shared" si="67"/>
        <v>0</v>
      </c>
      <c r="M150">
        <f t="shared" si="71"/>
        <v>0</v>
      </c>
      <c r="O150">
        <f t="shared" si="73"/>
        <v>0</v>
      </c>
    </row>
    <row r="151" spans="1:16" x14ac:dyDescent="0.25">
      <c r="E151" s="2" t="e">
        <f t="shared" si="65"/>
        <v>#DIV/0!</v>
      </c>
      <c r="H151">
        <f t="shared" si="72"/>
        <v>0</v>
      </c>
      <c r="L151">
        <f t="shared" si="67"/>
        <v>0</v>
      </c>
      <c r="M151">
        <f t="shared" si="71"/>
        <v>0</v>
      </c>
      <c r="O151">
        <f t="shared" si="73"/>
        <v>0</v>
      </c>
    </row>
    <row r="152" spans="1:16" x14ac:dyDescent="0.25">
      <c r="A152" s="6"/>
      <c r="B152" s="4"/>
      <c r="C152" s="4"/>
      <c r="D152" s="4"/>
      <c r="E152" s="5" t="e">
        <f t="shared" si="65"/>
        <v>#DIV/0!</v>
      </c>
      <c r="F152" s="4"/>
      <c r="G152" s="4"/>
      <c r="H152" s="4">
        <f t="shared" si="72"/>
        <v>0</v>
      </c>
      <c r="I152" s="4"/>
      <c r="J152" s="4"/>
      <c r="K152" s="4"/>
      <c r="L152" s="4">
        <f t="shared" si="67"/>
        <v>0</v>
      </c>
      <c r="M152" s="4">
        <f t="shared" si="71"/>
        <v>0</v>
      </c>
      <c r="N152" s="4"/>
      <c r="O152" s="4">
        <f t="shared" si="73"/>
        <v>0</v>
      </c>
      <c r="P152" s="4"/>
    </row>
    <row r="153" spans="1:16" x14ac:dyDescent="0.25">
      <c r="E153" s="2" t="e">
        <f t="shared" si="65"/>
        <v>#DIV/0!</v>
      </c>
      <c r="H153">
        <f t="shared" si="72"/>
        <v>0</v>
      </c>
      <c r="L153">
        <f t="shared" si="67"/>
        <v>0</v>
      </c>
      <c r="M153">
        <f t="shared" si="71"/>
        <v>0</v>
      </c>
      <c r="O153">
        <f t="shared" si="73"/>
        <v>0</v>
      </c>
      <c r="P153" s="4"/>
    </row>
    <row r="154" spans="1:16" x14ac:dyDescent="0.25">
      <c r="E154" s="2" t="e">
        <f t="shared" si="65"/>
        <v>#DIV/0!</v>
      </c>
      <c r="H154">
        <f t="shared" si="72"/>
        <v>0</v>
      </c>
      <c r="L154">
        <f t="shared" si="67"/>
        <v>0</v>
      </c>
      <c r="M154">
        <f t="shared" si="71"/>
        <v>0</v>
      </c>
      <c r="O154">
        <f t="shared" si="73"/>
        <v>0</v>
      </c>
    </row>
    <row r="155" spans="1:16" x14ac:dyDescent="0.25">
      <c r="E155" s="2" t="e">
        <f t="shared" ref="E155:E190" si="74">(B155)/(B155+C155+D155)</f>
        <v>#DIV/0!</v>
      </c>
      <c r="H155">
        <f t="shared" si="72"/>
        <v>0</v>
      </c>
      <c r="L155">
        <f t="shared" si="67"/>
        <v>0</v>
      </c>
      <c r="M155">
        <f t="shared" si="71"/>
        <v>0</v>
      </c>
      <c r="O155">
        <f t="shared" si="73"/>
        <v>0</v>
      </c>
    </row>
    <row r="156" spans="1:16" x14ac:dyDescent="0.25">
      <c r="A156" s="6"/>
      <c r="B156" s="4"/>
      <c r="C156" s="4"/>
      <c r="D156" s="4"/>
      <c r="E156" s="5" t="e">
        <f t="shared" si="74"/>
        <v>#DIV/0!</v>
      </c>
      <c r="F156" s="4"/>
      <c r="G156" s="4"/>
      <c r="H156" s="4">
        <f t="shared" si="72"/>
        <v>0</v>
      </c>
      <c r="I156" s="4"/>
      <c r="J156" s="4"/>
      <c r="K156" s="4"/>
      <c r="L156" s="4">
        <f t="shared" ref="L156:L167" si="75">B156*10</f>
        <v>0</v>
      </c>
      <c r="M156" s="4">
        <f t="shared" si="71"/>
        <v>0</v>
      </c>
      <c r="N156" s="4"/>
      <c r="O156" s="4">
        <f t="shared" si="73"/>
        <v>0</v>
      </c>
      <c r="P156" s="4"/>
    </row>
    <row r="157" spans="1:16" x14ac:dyDescent="0.25">
      <c r="A157" s="6"/>
      <c r="B157" s="4"/>
      <c r="C157" s="4"/>
      <c r="D157" s="4"/>
      <c r="E157" s="5" t="e">
        <f t="shared" si="74"/>
        <v>#DIV/0!</v>
      </c>
      <c r="F157" s="4"/>
      <c r="G157" s="4"/>
      <c r="H157" s="4">
        <f t="shared" si="72"/>
        <v>0</v>
      </c>
      <c r="I157" s="4"/>
      <c r="J157" s="4"/>
      <c r="K157" s="4"/>
      <c r="L157" s="4">
        <f t="shared" si="75"/>
        <v>0</v>
      </c>
      <c r="M157" s="4">
        <f t="shared" si="71"/>
        <v>0</v>
      </c>
      <c r="N157" s="4"/>
      <c r="O157" s="4">
        <f t="shared" si="73"/>
        <v>0</v>
      </c>
      <c r="P157" s="4"/>
    </row>
    <row r="158" spans="1:16" x14ac:dyDescent="0.25">
      <c r="A158" s="6"/>
      <c r="B158" s="4"/>
      <c r="C158" s="4"/>
      <c r="D158" s="4"/>
      <c r="E158" s="5" t="e">
        <f t="shared" si="74"/>
        <v>#DIV/0!</v>
      </c>
      <c r="F158" s="4"/>
      <c r="G158" s="4"/>
      <c r="H158" s="4">
        <f t="shared" si="72"/>
        <v>0</v>
      </c>
      <c r="I158" s="4"/>
      <c r="J158" s="4"/>
      <c r="K158" s="4"/>
      <c r="L158" s="4">
        <f t="shared" si="75"/>
        <v>0</v>
      </c>
      <c r="M158" s="4">
        <f t="shared" si="71"/>
        <v>0</v>
      </c>
      <c r="N158" s="4"/>
      <c r="O158" s="4">
        <f t="shared" si="73"/>
        <v>0</v>
      </c>
      <c r="P158" s="4"/>
    </row>
    <row r="159" spans="1:16" x14ac:dyDescent="0.25">
      <c r="A159" s="6"/>
      <c r="B159" s="4"/>
      <c r="C159" s="4"/>
      <c r="D159" s="4"/>
      <c r="E159" s="5" t="e">
        <f t="shared" si="74"/>
        <v>#DIV/0!</v>
      </c>
      <c r="F159" s="4"/>
      <c r="G159" s="4"/>
      <c r="H159" s="4">
        <f t="shared" si="72"/>
        <v>0</v>
      </c>
      <c r="I159" s="4"/>
      <c r="J159" s="4"/>
      <c r="K159" s="4"/>
      <c r="L159" s="4">
        <f t="shared" si="75"/>
        <v>0</v>
      </c>
      <c r="M159" s="4">
        <f t="shared" si="71"/>
        <v>0</v>
      </c>
      <c r="N159" s="4"/>
      <c r="O159" s="4">
        <f t="shared" si="73"/>
        <v>0</v>
      </c>
      <c r="P159" s="4"/>
    </row>
    <row r="160" spans="1:16" x14ac:dyDescent="0.25">
      <c r="A160" s="6"/>
      <c r="B160" s="4"/>
      <c r="C160" s="4"/>
      <c r="D160" s="4"/>
      <c r="E160" s="5" t="e">
        <f t="shared" si="74"/>
        <v>#DIV/0!</v>
      </c>
      <c r="F160" s="4"/>
      <c r="G160" s="4"/>
      <c r="H160" s="4">
        <f t="shared" si="72"/>
        <v>0</v>
      </c>
      <c r="I160" s="4"/>
      <c r="J160" s="4"/>
      <c r="K160" s="4"/>
      <c r="L160" s="4">
        <f t="shared" si="75"/>
        <v>0</v>
      </c>
      <c r="M160" s="4">
        <f t="shared" si="71"/>
        <v>0</v>
      </c>
      <c r="N160" s="4"/>
      <c r="O160" s="4">
        <f t="shared" si="73"/>
        <v>0</v>
      </c>
      <c r="P160" s="4"/>
    </row>
    <row r="161" spans="1:15" x14ac:dyDescent="0.25">
      <c r="A161" s="6"/>
      <c r="B161" s="4"/>
      <c r="C161" s="4"/>
      <c r="D161" s="4"/>
      <c r="E161" s="5" t="e">
        <f t="shared" si="74"/>
        <v>#DIV/0!</v>
      </c>
      <c r="F161" s="4"/>
      <c r="G161" s="4"/>
      <c r="H161" s="4">
        <f t="shared" si="72"/>
        <v>0</v>
      </c>
      <c r="I161" s="4"/>
      <c r="J161" s="4"/>
      <c r="K161" s="4"/>
      <c r="L161" s="4">
        <f t="shared" si="75"/>
        <v>0</v>
      </c>
      <c r="M161" s="4">
        <f t="shared" si="71"/>
        <v>0</v>
      </c>
      <c r="N161" s="4"/>
      <c r="O161" s="4">
        <f t="shared" si="73"/>
        <v>0</v>
      </c>
    </row>
    <row r="162" spans="1:15" x14ac:dyDescent="0.25">
      <c r="E162" s="2" t="e">
        <f t="shared" si="74"/>
        <v>#DIV/0!</v>
      </c>
      <c r="H162">
        <f t="shared" si="72"/>
        <v>0</v>
      </c>
      <c r="L162">
        <f t="shared" si="75"/>
        <v>0</v>
      </c>
      <c r="M162">
        <f t="shared" si="71"/>
        <v>0</v>
      </c>
      <c r="O162">
        <f t="shared" si="73"/>
        <v>0</v>
      </c>
    </row>
    <row r="163" spans="1:15" x14ac:dyDescent="0.25">
      <c r="E163" s="2" t="e">
        <f t="shared" si="74"/>
        <v>#DIV/0!</v>
      </c>
      <c r="H163">
        <f t="shared" si="72"/>
        <v>0</v>
      </c>
      <c r="L163">
        <f t="shared" si="75"/>
        <v>0</v>
      </c>
      <c r="M163">
        <f t="shared" si="71"/>
        <v>0</v>
      </c>
      <c r="O163">
        <f t="shared" si="73"/>
        <v>0</v>
      </c>
    </row>
    <row r="164" spans="1:15" x14ac:dyDescent="0.25">
      <c r="E164" s="2" t="e">
        <f t="shared" si="74"/>
        <v>#DIV/0!</v>
      </c>
      <c r="H164">
        <f t="shared" si="72"/>
        <v>0</v>
      </c>
      <c r="L164">
        <f t="shared" si="75"/>
        <v>0</v>
      </c>
      <c r="M164">
        <f t="shared" si="71"/>
        <v>0</v>
      </c>
      <c r="O164">
        <f t="shared" si="73"/>
        <v>0</v>
      </c>
    </row>
    <row r="165" spans="1:15" x14ac:dyDescent="0.25">
      <c r="E165" s="2" t="e">
        <f t="shared" si="74"/>
        <v>#DIV/0!</v>
      </c>
      <c r="H165">
        <f t="shared" si="72"/>
        <v>0</v>
      </c>
      <c r="L165">
        <f t="shared" si="75"/>
        <v>0</v>
      </c>
      <c r="M165">
        <f t="shared" si="71"/>
        <v>0</v>
      </c>
      <c r="O165">
        <f t="shared" si="73"/>
        <v>0</v>
      </c>
    </row>
    <row r="166" spans="1:15" x14ac:dyDescent="0.25">
      <c r="E166" s="2" t="e">
        <f t="shared" si="74"/>
        <v>#DIV/0!</v>
      </c>
      <c r="H166">
        <f t="shared" si="72"/>
        <v>0</v>
      </c>
      <c r="L166">
        <f t="shared" si="75"/>
        <v>0</v>
      </c>
      <c r="M166">
        <f t="shared" si="71"/>
        <v>0</v>
      </c>
      <c r="O166">
        <f t="shared" si="73"/>
        <v>0</v>
      </c>
    </row>
    <row r="167" spans="1:15" x14ac:dyDescent="0.25">
      <c r="E167" s="2" t="e">
        <f t="shared" si="74"/>
        <v>#DIV/0!</v>
      </c>
      <c r="H167">
        <f t="shared" si="72"/>
        <v>0</v>
      </c>
      <c r="L167">
        <f t="shared" si="75"/>
        <v>0</v>
      </c>
      <c r="M167">
        <f t="shared" si="71"/>
        <v>0</v>
      </c>
      <c r="O167">
        <f t="shared" si="73"/>
        <v>0</v>
      </c>
    </row>
    <row r="168" spans="1:15" x14ac:dyDescent="0.25">
      <c r="E168" s="2" t="e">
        <f t="shared" si="74"/>
        <v>#DIV/0!</v>
      </c>
      <c r="H168">
        <f t="shared" si="72"/>
        <v>0</v>
      </c>
      <c r="M168">
        <f t="shared" si="71"/>
        <v>0</v>
      </c>
      <c r="O168">
        <f t="shared" si="73"/>
        <v>0</v>
      </c>
    </row>
    <row r="169" spans="1:15" x14ac:dyDescent="0.25">
      <c r="E169" s="2" t="e">
        <f t="shared" si="74"/>
        <v>#DIV/0!</v>
      </c>
      <c r="H169">
        <f t="shared" si="72"/>
        <v>0</v>
      </c>
      <c r="M169">
        <f t="shared" si="71"/>
        <v>0</v>
      </c>
      <c r="O169">
        <f t="shared" si="73"/>
        <v>0</v>
      </c>
    </row>
    <row r="170" spans="1:15" x14ac:dyDescent="0.25">
      <c r="E170" s="2" t="e">
        <f t="shared" si="74"/>
        <v>#DIV/0!</v>
      </c>
      <c r="H170">
        <f t="shared" si="72"/>
        <v>0</v>
      </c>
      <c r="M170">
        <f t="shared" si="71"/>
        <v>0</v>
      </c>
      <c r="O170">
        <f t="shared" si="73"/>
        <v>0</v>
      </c>
    </row>
    <row r="171" spans="1:15" x14ac:dyDescent="0.25">
      <c r="E171" s="2" t="e">
        <f t="shared" si="74"/>
        <v>#DIV/0!</v>
      </c>
      <c r="H171">
        <f t="shared" si="72"/>
        <v>0</v>
      </c>
      <c r="M171">
        <f t="shared" si="71"/>
        <v>0</v>
      </c>
      <c r="O171">
        <f t="shared" si="73"/>
        <v>0</v>
      </c>
    </row>
    <row r="172" spans="1:15" x14ac:dyDescent="0.25">
      <c r="E172" s="2" t="e">
        <f t="shared" si="74"/>
        <v>#DIV/0!</v>
      </c>
      <c r="H172">
        <f t="shared" si="72"/>
        <v>0</v>
      </c>
      <c r="M172">
        <f t="shared" si="71"/>
        <v>0</v>
      </c>
      <c r="O172">
        <f t="shared" si="73"/>
        <v>0</v>
      </c>
    </row>
    <row r="173" spans="1:15" x14ac:dyDescent="0.25">
      <c r="E173" s="2" t="e">
        <f t="shared" si="74"/>
        <v>#DIV/0!</v>
      </c>
      <c r="H173">
        <f t="shared" si="72"/>
        <v>0</v>
      </c>
      <c r="M173">
        <f t="shared" si="71"/>
        <v>0</v>
      </c>
      <c r="O173">
        <f t="shared" si="73"/>
        <v>0</v>
      </c>
    </row>
    <row r="174" spans="1:15" x14ac:dyDescent="0.25">
      <c r="E174" s="2" t="e">
        <f t="shared" si="74"/>
        <v>#DIV/0!</v>
      </c>
      <c r="H174">
        <f t="shared" si="72"/>
        <v>0</v>
      </c>
      <c r="M174">
        <f t="shared" si="71"/>
        <v>0</v>
      </c>
      <c r="O174">
        <f t="shared" si="73"/>
        <v>0</v>
      </c>
    </row>
    <row r="175" spans="1:15" x14ac:dyDescent="0.25">
      <c r="E175" s="2" t="e">
        <f t="shared" si="74"/>
        <v>#DIV/0!</v>
      </c>
      <c r="H175">
        <f t="shared" si="72"/>
        <v>0</v>
      </c>
      <c r="M175">
        <f t="shared" si="71"/>
        <v>0</v>
      </c>
      <c r="O175">
        <f t="shared" si="73"/>
        <v>0</v>
      </c>
    </row>
    <row r="176" spans="1:15" x14ac:dyDescent="0.25">
      <c r="E176" s="2" t="e">
        <f t="shared" si="74"/>
        <v>#DIV/0!</v>
      </c>
      <c r="H176">
        <f t="shared" si="72"/>
        <v>0</v>
      </c>
      <c r="M176">
        <f t="shared" si="71"/>
        <v>0</v>
      </c>
      <c r="O176">
        <f t="shared" si="73"/>
        <v>0</v>
      </c>
    </row>
    <row r="177" spans="5:15" x14ac:dyDescent="0.25">
      <c r="E177" s="2" t="e">
        <f t="shared" si="74"/>
        <v>#DIV/0!</v>
      </c>
      <c r="H177">
        <f t="shared" si="72"/>
        <v>0</v>
      </c>
      <c r="M177">
        <f t="shared" si="71"/>
        <v>0</v>
      </c>
      <c r="O177">
        <f t="shared" si="73"/>
        <v>0</v>
      </c>
    </row>
    <row r="178" spans="5:15" x14ac:dyDescent="0.25">
      <c r="E178" s="2" t="e">
        <f t="shared" si="74"/>
        <v>#DIV/0!</v>
      </c>
      <c r="H178">
        <f t="shared" si="72"/>
        <v>0</v>
      </c>
      <c r="M178">
        <f t="shared" si="71"/>
        <v>0</v>
      </c>
      <c r="O178">
        <f t="shared" si="73"/>
        <v>0</v>
      </c>
    </row>
    <row r="179" spans="5:15" x14ac:dyDescent="0.25">
      <c r="E179" s="2" t="e">
        <f t="shared" si="74"/>
        <v>#DIV/0!</v>
      </c>
      <c r="H179">
        <f t="shared" si="72"/>
        <v>0</v>
      </c>
      <c r="M179">
        <f t="shared" si="71"/>
        <v>0</v>
      </c>
      <c r="O179">
        <f t="shared" si="73"/>
        <v>0</v>
      </c>
    </row>
    <row r="180" spans="5:15" x14ac:dyDescent="0.25">
      <c r="E180" s="2" t="e">
        <f t="shared" si="74"/>
        <v>#DIV/0!</v>
      </c>
      <c r="H180">
        <f t="shared" si="72"/>
        <v>0</v>
      </c>
      <c r="M180">
        <f t="shared" si="71"/>
        <v>0</v>
      </c>
      <c r="O180">
        <f t="shared" si="73"/>
        <v>0</v>
      </c>
    </row>
    <row r="181" spans="5:15" x14ac:dyDescent="0.25">
      <c r="E181" s="2" t="e">
        <f t="shared" si="74"/>
        <v>#DIV/0!</v>
      </c>
      <c r="H181">
        <f t="shared" si="72"/>
        <v>0</v>
      </c>
      <c r="M181">
        <f t="shared" si="71"/>
        <v>0</v>
      </c>
      <c r="O181">
        <f t="shared" si="73"/>
        <v>0</v>
      </c>
    </row>
    <row r="182" spans="5:15" x14ac:dyDescent="0.25">
      <c r="E182" s="2" t="e">
        <f t="shared" si="74"/>
        <v>#DIV/0!</v>
      </c>
      <c r="H182">
        <f t="shared" si="72"/>
        <v>0</v>
      </c>
      <c r="M182">
        <f t="shared" si="71"/>
        <v>0</v>
      </c>
      <c r="O182">
        <f t="shared" si="73"/>
        <v>0</v>
      </c>
    </row>
    <row r="183" spans="5:15" x14ac:dyDescent="0.25">
      <c r="E183" s="2" t="e">
        <f t="shared" si="74"/>
        <v>#DIV/0!</v>
      </c>
      <c r="H183">
        <f t="shared" si="72"/>
        <v>0</v>
      </c>
      <c r="M183">
        <f t="shared" si="71"/>
        <v>0</v>
      </c>
      <c r="O183">
        <f t="shared" si="73"/>
        <v>0</v>
      </c>
    </row>
    <row r="184" spans="5:15" x14ac:dyDescent="0.25">
      <c r="E184" s="2" t="e">
        <f t="shared" si="74"/>
        <v>#DIV/0!</v>
      </c>
      <c r="H184">
        <f t="shared" si="72"/>
        <v>0</v>
      </c>
      <c r="M184">
        <f t="shared" si="71"/>
        <v>0</v>
      </c>
      <c r="O184">
        <f t="shared" si="73"/>
        <v>0</v>
      </c>
    </row>
    <row r="185" spans="5:15" x14ac:dyDescent="0.25">
      <c r="E185" s="2" t="e">
        <f t="shared" si="74"/>
        <v>#DIV/0!</v>
      </c>
      <c r="H185">
        <f t="shared" si="72"/>
        <v>0</v>
      </c>
      <c r="M185">
        <f t="shared" si="71"/>
        <v>0</v>
      </c>
      <c r="O185">
        <f t="shared" si="73"/>
        <v>0</v>
      </c>
    </row>
    <row r="186" spans="5:15" x14ac:dyDescent="0.25">
      <c r="E186" s="2" t="e">
        <f t="shared" si="74"/>
        <v>#DIV/0!</v>
      </c>
      <c r="H186">
        <f t="shared" si="72"/>
        <v>0</v>
      </c>
      <c r="M186">
        <f t="shared" si="71"/>
        <v>0</v>
      </c>
      <c r="O186">
        <f t="shared" si="73"/>
        <v>0</v>
      </c>
    </row>
    <row r="187" spans="5:15" x14ac:dyDescent="0.25">
      <c r="E187" t="e">
        <f t="shared" si="74"/>
        <v>#DIV/0!</v>
      </c>
      <c r="H187">
        <f t="shared" si="72"/>
        <v>0</v>
      </c>
      <c r="M187">
        <f t="shared" si="71"/>
        <v>0</v>
      </c>
      <c r="O187">
        <f t="shared" si="73"/>
        <v>0</v>
      </c>
    </row>
    <row r="188" spans="5:15" x14ac:dyDescent="0.25">
      <c r="E188" t="e">
        <f t="shared" si="74"/>
        <v>#DIV/0!</v>
      </c>
      <c r="H188">
        <f t="shared" si="72"/>
        <v>0</v>
      </c>
      <c r="M188">
        <f t="shared" si="71"/>
        <v>0</v>
      </c>
      <c r="O188">
        <f t="shared" si="73"/>
        <v>0</v>
      </c>
    </row>
    <row r="189" spans="5:15" x14ac:dyDescent="0.25">
      <c r="E189" t="e">
        <f t="shared" si="74"/>
        <v>#DIV/0!</v>
      </c>
      <c r="H189">
        <f t="shared" si="72"/>
        <v>0</v>
      </c>
      <c r="M189">
        <f t="shared" si="71"/>
        <v>0</v>
      </c>
      <c r="O189">
        <f t="shared" si="73"/>
        <v>0</v>
      </c>
    </row>
    <row r="190" spans="5:15" x14ac:dyDescent="0.25">
      <c r="E190" t="e">
        <f t="shared" si="74"/>
        <v>#DIV/0!</v>
      </c>
      <c r="H190">
        <f t="shared" si="72"/>
        <v>0</v>
      </c>
      <c r="M190">
        <f t="shared" si="71"/>
        <v>0</v>
      </c>
      <c r="O190">
        <f t="shared" si="73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7U</vt:lpstr>
      <vt:lpstr>8U</vt:lpstr>
      <vt:lpstr>9U</vt:lpstr>
      <vt:lpstr>10U</vt:lpstr>
      <vt:lpstr>11U</vt:lpstr>
      <vt:lpstr>12U</vt:lpstr>
      <vt:lpstr>13U</vt:lpstr>
      <vt:lpstr>14U</vt:lpstr>
      <vt:lpstr>15U</vt:lpstr>
      <vt:lpstr>16U</vt:lpstr>
      <vt:lpstr>17U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Horne</dc:creator>
  <cp:lastModifiedBy>Chanthavong, Jordie</cp:lastModifiedBy>
  <dcterms:created xsi:type="dcterms:W3CDTF">2022-03-03T19:52:13Z</dcterms:created>
  <dcterms:modified xsi:type="dcterms:W3CDTF">2024-10-23T17:44:49Z</dcterms:modified>
</cp:coreProperties>
</file>