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hanthavong\Downloads\"/>
    </mc:Choice>
  </mc:AlternateContent>
  <xr:revisionPtr revIDLastSave="0" documentId="13_ncr:1_{D26C6902-A59F-41C8-8A71-9597EB3E6712}" xr6:coauthVersionLast="47" xr6:coauthVersionMax="47" xr10:uidLastSave="{00000000-0000-0000-0000-000000000000}"/>
  <bookViews>
    <workbookView xWindow="-120" yWindow="-120" windowWidth="29040" windowHeight="15840" firstSheet="2" activeTab="8" xr2:uid="{00000000-000D-0000-FFFF-FFFF00000000}"/>
  </bookViews>
  <sheets>
    <sheet name="7U" sheetId="12" r:id="rId1"/>
    <sheet name="8U" sheetId="2" r:id="rId2"/>
    <sheet name="9U" sheetId="13" r:id="rId3"/>
    <sheet name="10U" sheetId="4" r:id="rId4"/>
    <sheet name="11U" sheetId="14" r:id="rId5"/>
    <sheet name="12U" sheetId="6" r:id="rId6"/>
    <sheet name="13U" sheetId="15" r:id="rId7"/>
    <sheet name="14U" sheetId="8" r:id="rId8"/>
    <sheet name="15U" sheetId="16" r:id="rId9"/>
    <sheet name="16U" sheetId="17" r:id="rId10"/>
    <sheet name="17U" sheetId="10" r:id="rId11"/>
    <sheet name="16U-17U" sheetId="18" r:id="rId12"/>
    <sheet name="17U-18U" sheetId="19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6" l="1"/>
  <c r="F23" i="16"/>
  <c r="B23" i="16"/>
  <c r="G19" i="16"/>
  <c r="F19" i="16"/>
  <c r="C19" i="16"/>
  <c r="G9" i="16"/>
  <c r="F9" i="16"/>
  <c r="C9" i="16"/>
  <c r="B19" i="16"/>
  <c r="L19" i="16" s="1"/>
  <c r="G20" i="16"/>
  <c r="F20" i="16"/>
  <c r="C20" i="16"/>
  <c r="E20" i="16" s="1"/>
  <c r="G8" i="16"/>
  <c r="F8" i="16"/>
  <c r="C8" i="16"/>
  <c r="B9" i="16"/>
  <c r="L9" i="16" s="1"/>
  <c r="O9" i="16" s="1"/>
  <c r="B20" i="16"/>
  <c r="C23" i="16"/>
  <c r="N23" i="16"/>
  <c r="I23" i="16"/>
  <c r="N9" i="16"/>
  <c r="M9" i="16"/>
  <c r="K20" i="16"/>
  <c r="N20" i="16"/>
  <c r="M20" i="16"/>
  <c r="L20" i="16"/>
  <c r="J19" i="16"/>
  <c r="N19" i="16"/>
  <c r="M19" i="16"/>
  <c r="N8" i="16"/>
  <c r="M8" i="16"/>
  <c r="L8" i="16"/>
  <c r="E8" i="16"/>
  <c r="G9" i="19"/>
  <c r="H9" i="19" s="1"/>
  <c r="F9" i="19"/>
  <c r="B9" i="19"/>
  <c r="G7" i="19"/>
  <c r="F7" i="19"/>
  <c r="C7" i="19"/>
  <c r="B7" i="19"/>
  <c r="G8" i="19"/>
  <c r="F8" i="19"/>
  <c r="C8" i="19"/>
  <c r="B8" i="19"/>
  <c r="L8" i="19" s="1"/>
  <c r="L9" i="19"/>
  <c r="N9" i="19"/>
  <c r="I9" i="19"/>
  <c r="M9" i="19"/>
  <c r="N8" i="19"/>
  <c r="K8" i="19"/>
  <c r="N7" i="19"/>
  <c r="J7" i="19"/>
  <c r="G6" i="6"/>
  <c r="F6" i="6"/>
  <c r="B6" i="6"/>
  <c r="L6" i="6" s="1"/>
  <c r="G31" i="6"/>
  <c r="F31" i="6"/>
  <c r="C31" i="6"/>
  <c r="G26" i="6"/>
  <c r="F26" i="6"/>
  <c r="C26" i="6"/>
  <c r="G14" i="6"/>
  <c r="F14" i="6"/>
  <c r="C14" i="6"/>
  <c r="B31" i="6"/>
  <c r="G12" i="6"/>
  <c r="F12" i="6"/>
  <c r="C12" i="6"/>
  <c r="B26" i="6"/>
  <c r="L26" i="6" s="1"/>
  <c r="G32" i="6"/>
  <c r="F32" i="6"/>
  <c r="C32" i="6"/>
  <c r="E12" i="6"/>
  <c r="B14" i="6"/>
  <c r="N26" i="6"/>
  <c r="N14" i="6"/>
  <c r="K14" i="6"/>
  <c r="N32" i="6"/>
  <c r="N6" i="6"/>
  <c r="I6" i="6"/>
  <c r="O12" i="6"/>
  <c r="N12" i="6"/>
  <c r="M12" i="6"/>
  <c r="L12" i="6"/>
  <c r="N31" i="6"/>
  <c r="J31" i="6"/>
  <c r="G3" i="19"/>
  <c r="F3" i="19"/>
  <c r="B3" i="19"/>
  <c r="G4" i="19"/>
  <c r="H4" i="19" s="1"/>
  <c r="F4" i="19"/>
  <c r="C4" i="19"/>
  <c r="E4" i="19" s="1"/>
  <c r="B4" i="19"/>
  <c r="C3" i="19"/>
  <c r="L4" i="19"/>
  <c r="O4" i="19" s="1"/>
  <c r="K4" i="19"/>
  <c r="N4" i="19"/>
  <c r="M4" i="19"/>
  <c r="N3" i="19"/>
  <c r="I3" i="19"/>
  <c r="M8" i="19"/>
  <c r="G8" i="15"/>
  <c r="F8" i="15"/>
  <c r="B8" i="15"/>
  <c r="G10" i="15"/>
  <c r="F10" i="15"/>
  <c r="C10" i="15"/>
  <c r="G13" i="15"/>
  <c r="F13" i="15"/>
  <c r="H13" i="15" s="1"/>
  <c r="C13" i="15"/>
  <c r="G17" i="15"/>
  <c r="F17" i="15"/>
  <c r="H17" i="15" s="1"/>
  <c r="C17" i="15"/>
  <c r="B10" i="15"/>
  <c r="G21" i="15"/>
  <c r="F21" i="15"/>
  <c r="B21" i="15"/>
  <c r="G22" i="15"/>
  <c r="F22" i="15"/>
  <c r="C22" i="15"/>
  <c r="G7" i="15"/>
  <c r="F7" i="15"/>
  <c r="C7" i="15"/>
  <c r="B22" i="15"/>
  <c r="G23" i="15"/>
  <c r="F23" i="15"/>
  <c r="C23" i="15"/>
  <c r="E17" i="15"/>
  <c r="B23" i="15"/>
  <c r="C8" i="15"/>
  <c r="E13" i="15"/>
  <c r="B7" i="15"/>
  <c r="D17" i="15"/>
  <c r="D7" i="15"/>
  <c r="N21" i="15"/>
  <c r="I21" i="15"/>
  <c r="N22" i="15"/>
  <c r="J22" i="15"/>
  <c r="N23" i="15"/>
  <c r="K23" i="15"/>
  <c r="N10" i="15"/>
  <c r="J10" i="15"/>
  <c r="I8" i="15"/>
  <c r="K13" i="15"/>
  <c r="O13" i="15" s="1"/>
  <c r="N13" i="15"/>
  <c r="M13" i="15"/>
  <c r="L13" i="15"/>
  <c r="N8" i="15"/>
  <c r="N17" i="15"/>
  <c r="M17" i="15"/>
  <c r="L17" i="15"/>
  <c r="N7" i="15"/>
  <c r="G22" i="16"/>
  <c r="F22" i="16"/>
  <c r="B22" i="16"/>
  <c r="L22" i="16" s="1"/>
  <c r="G14" i="16"/>
  <c r="F14" i="16"/>
  <c r="C14" i="16"/>
  <c r="G15" i="16"/>
  <c r="F15" i="16"/>
  <c r="C15" i="16"/>
  <c r="B14" i="16"/>
  <c r="G11" i="16"/>
  <c r="F11" i="16"/>
  <c r="C11" i="16"/>
  <c r="B15" i="16"/>
  <c r="N22" i="16"/>
  <c r="I22" i="16"/>
  <c r="N14" i="16"/>
  <c r="J14" i="16"/>
  <c r="N15" i="16"/>
  <c r="K15" i="16"/>
  <c r="N11" i="16"/>
  <c r="G13" i="14"/>
  <c r="F13" i="14"/>
  <c r="C13" i="14"/>
  <c r="G11" i="14"/>
  <c r="F11" i="14"/>
  <c r="B11" i="14"/>
  <c r="L11" i="14" s="1"/>
  <c r="O11" i="14" s="1"/>
  <c r="G19" i="14"/>
  <c r="F19" i="14"/>
  <c r="C19" i="14"/>
  <c r="C11" i="14"/>
  <c r="B13" i="14"/>
  <c r="E11" i="14"/>
  <c r="N13" i="14"/>
  <c r="J13" i="14"/>
  <c r="I11" i="14"/>
  <c r="N11" i="14"/>
  <c r="M11" i="14"/>
  <c r="N19" i="14"/>
  <c r="M19" i="14"/>
  <c r="K19" i="14"/>
  <c r="L19" i="14"/>
  <c r="O19" i="14" s="1"/>
  <c r="G9" i="4"/>
  <c r="F9" i="4"/>
  <c r="C9" i="4"/>
  <c r="E9" i="4" s="1"/>
  <c r="G24" i="4"/>
  <c r="F24" i="4"/>
  <c r="B24" i="4"/>
  <c r="G17" i="4"/>
  <c r="F17" i="4"/>
  <c r="C17" i="4"/>
  <c r="B9" i="4"/>
  <c r="H24" i="4"/>
  <c r="C24" i="4"/>
  <c r="J9" i="4"/>
  <c r="N9" i="4"/>
  <c r="M9" i="4"/>
  <c r="L9" i="4"/>
  <c r="O9" i="4" s="1"/>
  <c r="N8" i="4"/>
  <c r="N17" i="4"/>
  <c r="K17" i="4"/>
  <c r="N24" i="4"/>
  <c r="I24" i="4"/>
  <c r="G15" i="14"/>
  <c r="F15" i="14"/>
  <c r="B15" i="14"/>
  <c r="L15" i="14" s="1"/>
  <c r="G10" i="14"/>
  <c r="F10" i="14"/>
  <c r="C10" i="14"/>
  <c r="B10" i="14"/>
  <c r="G20" i="14"/>
  <c r="F20" i="14"/>
  <c r="C20" i="14"/>
  <c r="B20" i="14"/>
  <c r="G5" i="19"/>
  <c r="F5" i="19"/>
  <c r="C5" i="19"/>
  <c r="G6" i="19"/>
  <c r="F6" i="19"/>
  <c r="C6" i="19"/>
  <c r="E6" i="19" s="1"/>
  <c r="B5" i="19"/>
  <c r="L5" i="19" s="1"/>
  <c r="B6" i="19"/>
  <c r="L6" i="19" s="1"/>
  <c r="G14" i="17"/>
  <c r="F14" i="17"/>
  <c r="B14" i="17"/>
  <c r="G8" i="17"/>
  <c r="F8" i="17"/>
  <c r="C8" i="17"/>
  <c r="G13" i="17"/>
  <c r="F13" i="17"/>
  <c r="C13" i="17"/>
  <c r="G11" i="17"/>
  <c r="F11" i="17"/>
  <c r="C11" i="17"/>
  <c r="B8" i="17"/>
  <c r="L8" i="17"/>
  <c r="O8" i="17" s="1"/>
  <c r="D13" i="17"/>
  <c r="D14" i="17"/>
  <c r="G17" i="6"/>
  <c r="F17" i="6"/>
  <c r="B17" i="6"/>
  <c r="L17" i="6" s="1"/>
  <c r="G7" i="6"/>
  <c r="F7" i="6"/>
  <c r="C7" i="6"/>
  <c r="G18" i="6"/>
  <c r="H18" i="6" s="1"/>
  <c r="F18" i="6"/>
  <c r="C18" i="6"/>
  <c r="G15" i="6"/>
  <c r="F15" i="6"/>
  <c r="C15" i="6"/>
  <c r="B7" i="6"/>
  <c r="G3" i="6"/>
  <c r="F3" i="6"/>
  <c r="B3" i="6"/>
  <c r="G27" i="6"/>
  <c r="F27" i="6"/>
  <c r="C27" i="6"/>
  <c r="G23" i="6"/>
  <c r="F23" i="6"/>
  <c r="C23" i="6"/>
  <c r="C3" i="6"/>
  <c r="B18" i="6"/>
  <c r="L18" i="6" s="1"/>
  <c r="B15" i="6"/>
  <c r="E15" i="6" s="1"/>
  <c r="B27" i="6"/>
  <c r="L27" i="6" s="1"/>
  <c r="G20" i="13"/>
  <c r="F20" i="13"/>
  <c r="C20" i="13"/>
  <c r="G6" i="13"/>
  <c r="F6" i="13"/>
  <c r="B6" i="13"/>
  <c r="G22" i="13"/>
  <c r="F22" i="13"/>
  <c r="C22" i="13"/>
  <c r="E22" i="13" s="1"/>
  <c r="G7" i="13"/>
  <c r="F7" i="13"/>
  <c r="B7" i="13"/>
  <c r="G18" i="13"/>
  <c r="F18" i="13"/>
  <c r="C18" i="13"/>
  <c r="E18" i="13" s="1"/>
  <c r="G11" i="13"/>
  <c r="F11" i="13"/>
  <c r="C11" i="13"/>
  <c r="B18" i="13"/>
  <c r="G3" i="13"/>
  <c r="F3" i="13"/>
  <c r="C3" i="13"/>
  <c r="B20" i="13"/>
  <c r="C7" i="13"/>
  <c r="B22" i="13"/>
  <c r="B3" i="13"/>
  <c r="G4" i="4"/>
  <c r="F4" i="4"/>
  <c r="C4" i="4"/>
  <c r="G14" i="4"/>
  <c r="F14" i="4"/>
  <c r="H14" i="4" s="1"/>
  <c r="B14" i="4"/>
  <c r="L14" i="4" s="1"/>
  <c r="B4" i="4"/>
  <c r="L4" i="4" s="1"/>
  <c r="G26" i="4"/>
  <c r="F26" i="4"/>
  <c r="C26" i="4"/>
  <c r="G23" i="4"/>
  <c r="F23" i="4"/>
  <c r="C23" i="4"/>
  <c r="G16" i="4"/>
  <c r="F16" i="4"/>
  <c r="B16" i="4"/>
  <c r="G3" i="4"/>
  <c r="F3" i="4"/>
  <c r="C3" i="4"/>
  <c r="G20" i="4"/>
  <c r="F20" i="4"/>
  <c r="C20" i="4"/>
  <c r="B3" i="4"/>
  <c r="B17" i="4"/>
  <c r="C16" i="4"/>
  <c r="B23" i="4"/>
  <c r="L23" i="4" s="1"/>
  <c r="B26" i="4"/>
  <c r="L26" i="4" s="1"/>
  <c r="N20" i="14"/>
  <c r="K20" i="14"/>
  <c r="N10" i="14"/>
  <c r="J10" i="14"/>
  <c r="N15" i="14"/>
  <c r="I15" i="14"/>
  <c r="K6" i="19"/>
  <c r="J5" i="19"/>
  <c r="M93" i="19"/>
  <c r="O93" i="19" s="1"/>
  <c r="H93" i="19"/>
  <c r="E93" i="19"/>
  <c r="M92" i="19"/>
  <c r="O92" i="19" s="1"/>
  <c r="H92" i="19"/>
  <c r="E92" i="19"/>
  <c r="M91" i="19"/>
  <c r="O91" i="19" s="1"/>
  <c r="H91" i="19"/>
  <c r="E91" i="19"/>
  <c r="M90" i="19"/>
  <c r="O90" i="19" s="1"/>
  <c r="H90" i="19"/>
  <c r="E90" i="19"/>
  <c r="M89" i="19"/>
  <c r="O89" i="19" s="1"/>
  <c r="H89" i="19"/>
  <c r="E89" i="19"/>
  <c r="M88" i="19"/>
  <c r="O88" i="19" s="1"/>
  <c r="H88" i="19"/>
  <c r="E88" i="19"/>
  <c r="O87" i="19"/>
  <c r="M87" i="19"/>
  <c r="H87" i="19"/>
  <c r="E87" i="19"/>
  <c r="M86" i="19"/>
  <c r="O86" i="19" s="1"/>
  <c r="H86" i="19"/>
  <c r="E86" i="19"/>
  <c r="M85" i="19"/>
  <c r="O85" i="19" s="1"/>
  <c r="H85" i="19"/>
  <c r="E85" i="19"/>
  <c r="M84" i="19"/>
  <c r="O84" i="19" s="1"/>
  <c r="H84" i="19"/>
  <c r="E84" i="19"/>
  <c r="M83" i="19"/>
  <c r="O83" i="19" s="1"/>
  <c r="H83" i="19"/>
  <c r="E83" i="19"/>
  <c r="M82" i="19"/>
  <c r="O82" i="19" s="1"/>
  <c r="H82" i="19"/>
  <c r="E82" i="19"/>
  <c r="M81" i="19"/>
  <c r="O81" i="19" s="1"/>
  <c r="H81" i="19"/>
  <c r="E81" i="19"/>
  <c r="M80" i="19"/>
  <c r="O80" i="19" s="1"/>
  <c r="H80" i="19"/>
  <c r="E80" i="19"/>
  <c r="M79" i="19"/>
  <c r="O79" i="19" s="1"/>
  <c r="H79" i="19"/>
  <c r="E79" i="19"/>
  <c r="M78" i="19"/>
  <c r="O78" i="19" s="1"/>
  <c r="H78" i="19"/>
  <c r="E78" i="19"/>
  <c r="M77" i="19"/>
  <c r="O77" i="19" s="1"/>
  <c r="H77" i="19"/>
  <c r="E77" i="19"/>
  <c r="M76" i="19"/>
  <c r="O76" i="19" s="1"/>
  <c r="H76" i="19"/>
  <c r="E76" i="19"/>
  <c r="M75" i="19"/>
  <c r="O75" i="19" s="1"/>
  <c r="H75" i="19"/>
  <c r="E75" i="19"/>
  <c r="M74" i="19"/>
  <c r="O74" i="19" s="1"/>
  <c r="H74" i="19"/>
  <c r="E74" i="19"/>
  <c r="M73" i="19"/>
  <c r="O73" i="19" s="1"/>
  <c r="H73" i="19"/>
  <c r="E73" i="19"/>
  <c r="M72" i="19"/>
  <c r="O72" i="19" s="1"/>
  <c r="H72" i="19"/>
  <c r="E72" i="19"/>
  <c r="M71" i="19"/>
  <c r="O71" i="19" s="1"/>
  <c r="H71" i="19"/>
  <c r="E71" i="19"/>
  <c r="M70" i="19"/>
  <c r="L70" i="19"/>
  <c r="H70" i="19"/>
  <c r="E70" i="19"/>
  <c r="M69" i="19"/>
  <c r="L69" i="19"/>
  <c r="H69" i="19"/>
  <c r="E69" i="19"/>
  <c r="M68" i="19"/>
  <c r="L68" i="19"/>
  <c r="H68" i="19"/>
  <c r="E68" i="19"/>
  <c r="M67" i="19"/>
  <c r="L67" i="19"/>
  <c r="H67" i="19"/>
  <c r="E67" i="19"/>
  <c r="M66" i="19"/>
  <c r="L66" i="19"/>
  <c r="H66" i="19"/>
  <c r="E66" i="19"/>
  <c r="M65" i="19"/>
  <c r="L65" i="19"/>
  <c r="H65" i="19"/>
  <c r="E65" i="19"/>
  <c r="M64" i="19"/>
  <c r="L64" i="19"/>
  <c r="O64" i="19" s="1"/>
  <c r="H64" i="19"/>
  <c r="E64" i="19"/>
  <c r="M63" i="19"/>
  <c r="L63" i="19"/>
  <c r="H63" i="19"/>
  <c r="E63" i="19"/>
  <c r="M62" i="19"/>
  <c r="L62" i="19"/>
  <c r="H62" i="19"/>
  <c r="E62" i="19"/>
  <c r="M61" i="19"/>
  <c r="L61" i="19"/>
  <c r="H61" i="19"/>
  <c r="E61" i="19"/>
  <c r="M60" i="19"/>
  <c r="L60" i="19"/>
  <c r="H60" i="19"/>
  <c r="E60" i="19"/>
  <c r="M59" i="19"/>
  <c r="L59" i="19"/>
  <c r="H59" i="19"/>
  <c r="E59" i="19"/>
  <c r="M58" i="19"/>
  <c r="L58" i="19"/>
  <c r="O58" i="19" s="1"/>
  <c r="H58" i="19"/>
  <c r="E58" i="19"/>
  <c r="M57" i="19"/>
  <c r="L57" i="19"/>
  <c r="H57" i="19"/>
  <c r="E57" i="19"/>
  <c r="M56" i="19"/>
  <c r="L56" i="19"/>
  <c r="H56" i="19"/>
  <c r="E56" i="19"/>
  <c r="M55" i="19"/>
  <c r="L55" i="19"/>
  <c r="O55" i="19" s="1"/>
  <c r="H55" i="19"/>
  <c r="E55" i="19"/>
  <c r="M54" i="19"/>
  <c r="L54" i="19"/>
  <c r="H54" i="19"/>
  <c r="E54" i="19"/>
  <c r="M53" i="19"/>
  <c r="L53" i="19"/>
  <c r="H53" i="19"/>
  <c r="E53" i="19"/>
  <c r="M52" i="19"/>
  <c r="L52" i="19"/>
  <c r="H52" i="19"/>
  <c r="E52" i="19"/>
  <c r="M51" i="19"/>
  <c r="L51" i="19"/>
  <c r="H51" i="19"/>
  <c r="E51" i="19"/>
  <c r="M50" i="19"/>
  <c r="L50" i="19"/>
  <c r="O50" i="19" s="1"/>
  <c r="H50" i="19"/>
  <c r="E50" i="19"/>
  <c r="M49" i="19"/>
  <c r="L49" i="19"/>
  <c r="H49" i="19"/>
  <c r="E49" i="19"/>
  <c r="M48" i="19"/>
  <c r="L48" i="19"/>
  <c r="H48" i="19"/>
  <c r="E48" i="19"/>
  <c r="M47" i="19"/>
  <c r="L47" i="19"/>
  <c r="O47" i="19" s="1"/>
  <c r="H47" i="19"/>
  <c r="E47" i="19"/>
  <c r="M46" i="19"/>
  <c r="L46" i="19"/>
  <c r="H46" i="19"/>
  <c r="E46" i="19"/>
  <c r="M45" i="19"/>
  <c r="L45" i="19"/>
  <c r="H45" i="19"/>
  <c r="E45" i="19"/>
  <c r="M44" i="19"/>
  <c r="L44" i="19"/>
  <c r="O44" i="19" s="1"/>
  <c r="H44" i="19"/>
  <c r="E44" i="19"/>
  <c r="M43" i="19"/>
  <c r="L43" i="19"/>
  <c r="O43" i="19" s="1"/>
  <c r="H43" i="19"/>
  <c r="E43" i="19"/>
  <c r="M42" i="19"/>
  <c r="L42" i="19"/>
  <c r="H42" i="19"/>
  <c r="E42" i="19"/>
  <c r="M41" i="19"/>
  <c r="L41" i="19"/>
  <c r="O41" i="19" s="1"/>
  <c r="H41" i="19"/>
  <c r="E41" i="19"/>
  <c r="M40" i="19"/>
  <c r="L40" i="19"/>
  <c r="O40" i="19" s="1"/>
  <c r="H40" i="19"/>
  <c r="E40" i="19"/>
  <c r="M39" i="19"/>
  <c r="O39" i="19" s="1"/>
  <c r="L39" i="19"/>
  <c r="H39" i="19"/>
  <c r="E39" i="19"/>
  <c r="M38" i="19"/>
  <c r="L38" i="19"/>
  <c r="H38" i="19"/>
  <c r="E38" i="19"/>
  <c r="M37" i="19"/>
  <c r="L37" i="19"/>
  <c r="H37" i="19"/>
  <c r="E37" i="19"/>
  <c r="M36" i="19"/>
  <c r="L36" i="19"/>
  <c r="H36" i="19"/>
  <c r="E36" i="19"/>
  <c r="M35" i="19"/>
  <c r="L35" i="19"/>
  <c r="O35" i="19" s="1"/>
  <c r="H35" i="19"/>
  <c r="E35" i="19"/>
  <c r="L34" i="19"/>
  <c r="O34" i="19" s="1"/>
  <c r="H34" i="19"/>
  <c r="E34" i="19"/>
  <c r="M33" i="19"/>
  <c r="L33" i="19"/>
  <c r="H33" i="19"/>
  <c r="E33" i="19"/>
  <c r="M32" i="19"/>
  <c r="L32" i="19"/>
  <c r="H32" i="19"/>
  <c r="E32" i="19"/>
  <c r="M31" i="19"/>
  <c r="L31" i="19"/>
  <c r="H31" i="19"/>
  <c r="E31" i="19"/>
  <c r="M30" i="19"/>
  <c r="L30" i="19"/>
  <c r="H30" i="19"/>
  <c r="E30" i="19"/>
  <c r="M29" i="19"/>
  <c r="L29" i="19"/>
  <c r="H29" i="19"/>
  <c r="E29" i="19"/>
  <c r="M28" i="19"/>
  <c r="L28" i="19"/>
  <c r="H28" i="19"/>
  <c r="E28" i="19"/>
  <c r="M27" i="19"/>
  <c r="O27" i="19" s="1"/>
  <c r="L27" i="19"/>
  <c r="H27" i="19"/>
  <c r="E27" i="19"/>
  <c r="M26" i="19"/>
  <c r="L26" i="19"/>
  <c r="O26" i="19" s="1"/>
  <c r="H26" i="19"/>
  <c r="E26" i="19"/>
  <c r="M25" i="19"/>
  <c r="L25" i="19"/>
  <c r="H25" i="19"/>
  <c r="E25" i="19"/>
  <c r="M24" i="19"/>
  <c r="L24" i="19"/>
  <c r="H24" i="19"/>
  <c r="E24" i="19"/>
  <c r="M23" i="19"/>
  <c r="L23" i="19"/>
  <c r="H23" i="19"/>
  <c r="E23" i="19"/>
  <c r="M22" i="19"/>
  <c r="L22" i="19"/>
  <c r="H22" i="19"/>
  <c r="E22" i="19"/>
  <c r="M21" i="19"/>
  <c r="L21" i="19"/>
  <c r="H21" i="19"/>
  <c r="E21" i="19"/>
  <c r="M20" i="19"/>
  <c r="L20" i="19"/>
  <c r="H20" i="19"/>
  <c r="E20" i="19"/>
  <c r="M19" i="19"/>
  <c r="L19" i="19"/>
  <c r="H19" i="19"/>
  <c r="E19" i="19"/>
  <c r="M18" i="19"/>
  <c r="O18" i="19" s="1"/>
  <c r="L18" i="19"/>
  <c r="H18" i="19"/>
  <c r="E18" i="19"/>
  <c r="M17" i="19"/>
  <c r="L17" i="19"/>
  <c r="H17" i="19"/>
  <c r="E17" i="19"/>
  <c r="M16" i="19"/>
  <c r="O16" i="19" s="1"/>
  <c r="H16" i="19"/>
  <c r="E16" i="19"/>
  <c r="M15" i="19"/>
  <c r="L15" i="19"/>
  <c r="H15" i="19"/>
  <c r="E15" i="19"/>
  <c r="M14" i="19"/>
  <c r="L14" i="19"/>
  <c r="H14" i="19"/>
  <c r="E14" i="19"/>
  <c r="M13" i="19"/>
  <c r="O13" i="19" s="1"/>
  <c r="L13" i="19"/>
  <c r="H13" i="19"/>
  <c r="E13" i="19"/>
  <c r="M12" i="19"/>
  <c r="L12" i="19"/>
  <c r="H12" i="19"/>
  <c r="E12" i="19"/>
  <c r="M11" i="19"/>
  <c r="L11" i="19"/>
  <c r="H11" i="19"/>
  <c r="E11" i="19"/>
  <c r="M10" i="19"/>
  <c r="L10" i="19"/>
  <c r="H10" i="19"/>
  <c r="E10" i="19"/>
  <c r="M7" i="19"/>
  <c r="N6" i="19"/>
  <c r="M6" i="19"/>
  <c r="N5" i="19"/>
  <c r="M5" i="19"/>
  <c r="M3" i="19"/>
  <c r="N11" i="17"/>
  <c r="J8" i="17"/>
  <c r="N8" i="17"/>
  <c r="M8" i="17"/>
  <c r="N13" i="17"/>
  <c r="K13" i="17"/>
  <c r="N14" i="17"/>
  <c r="I14" i="17"/>
  <c r="N3" i="6"/>
  <c r="I3" i="6"/>
  <c r="N7" i="6"/>
  <c r="J7" i="6"/>
  <c r="N17" i="6"/>
  <c r="I17" i="6"/>
  <c r="M17" i="6"/>
  <c r="K17" i="6"/>
  <c r="N15" i="6"/>
  <c r="N23" i="6"/>
  <c r="M23" i="6"/>
  <c r="L23" i="6"/>
  <c r="O23" i="6" s="1"/>
  <c r="E23" i="6"/>
  <c r="J14" i="6"/>
  <c r="N18" i="6"/>
  <c r="M18" i="6"/>
  <c r="K18" i="6"/>
  <c r="N27" i="6"/>
  <c r="K27" i="6"/>
  <c r="N22" i="13"/>
  <c r="M22" i="13"/>
  <c r="L22" i="13"/>
  <c r="K22" i="13"/>
  <c r="N20" i="13"/>
  <c r="J20" i="13"/>
  <c r="N11" i="13"/>
  <c r="N7" i="13"/>
  <c r="I7" i="13"/>
  <c r="N3" i="13"/>
  <c r="K3" i="13"/>
  <c r="N18" i="13"/>
  <c r="J18" i="13"/>
  <c r="N6" i="13"/>
  <c r="J6" i="13"/>
  <c r="N14" i="4"/>
  <c r="I14" i="4"/>
  <c r="M14" i="4"/>
  <c r="K14" i="4"/>
  <c r="E14" i="4"/>
  <c r="N23" i="4"/>
  <c r="N20" i="4"/>
  <c r="N3" i="4"/>
  <c r="J3" i="4"/>
  <c r="N4" i="4"/>
  <c r="J4" i="4"/>
  <c r="N16" i="4"/>
  <c r="I16" i="4"/>
  <c r="N26" i="4"/>
  <c r="K26" i="4"/>
  <c r="N9" i="15"/>
  <c r="J9" i="15"/>
  <c r="N6" i="15"/>
  <c r="K6" i="15"/>
  <c r="G9" i="15"/>
  <c r="F9" i="15"/>
  <c r="C9" i="15"/>
  <c r="E10" i="15"/>
  <c r="B9" i="15"/>
  <c r="L9" i="15" s="1"/>
  <c r="G6" i="15"/>
  <c r="F6" i="15"/>
  <c r="C6" i="15"/>
  <c r="B6" i="15"/>
  <c r="L6" i="15" s="1"/>
  <c r="G13" i="6"/>
  <c r="F13" i="6"/>
  <c r="C13" i="6"/>
  <c r="G9" i="6"/>
  <c r="F9" i="6"/>
  <c r="B9" i="6"/>
  <c r="L9" i="6" s="1"/>
  <c r="B13" i="6"/>
  <c r="L13" i="6" s="1"/>
  <c r="G30" i="6"/>
  <c r="F30" i="6"/>
  <c r="C30" i="6"/>
  <c r="N13" i="6"/>
  <c r="J13" i="6"/>
  <c r="N9" i="6"/>
  <c r="I9" i="6"/>
  <c r="N30" i="6"/>
  <c r="K31" i="6"/>
  <c r="G12" i="13"/>
  <c r="F12" i="13"/>
  <c r="C12" i="13"/>
  <c r="G13" i="13"/>
  <c r="F13" i="13"/>
  <c r="B13" i="13"/>
  <c r="G4" i="13"/>
  <c r="F4" i="13"/>
  <c r="C4" i="13"/>
  <c r="B12" i="13"/>
  <c r="L12" i="13"/>
  <c r="B4" i="13"/>
  <c r="N12" i="13"/>
  <c r="M12" i="13"/>
  <c r="J12" i="13"/>
  <c r="N13" i="13"/>
  <c r="I13" i="13"/>
  <c r="N4" i="13"/>
  <c r="K4" i="13"/>
  <c r="G6" i="18"/>
  <c r="F6" i="18"/>
  <c r="C6" i="18"/>
  <c r="G7" i="18"/>
  <c r="F7" i="18"/>
  <c r="B7" i="18"/>
  <c r="G3" i="18"/>
  <c r="F3" i="18"/>
  <c r="C3" i="18"/>
  <c r="B6" i="18"/>
  <c r="G4" i="18"/>
  <c r="F4" i="18"/>
  <c r="C4" i="18"/>
  <c r="G5" i="18"/>
  <c r="F5" i="18"/>
  <c r="B3" i="18"/>
  <c r="B4" i="18"/>
  <c r="E4" i="18" s="1"/>
  <c r="E5" i="18"/>
  <c r="L3" i="18"/>
  <c r="H4" i="18"/>
  <c r="H7" i="18"/>
  <c r="C7" i="18"/>
  <c r="E7" i="18" s="1"/>
  <c r="I7" i="18"/>
  <c r="J6" i="18"/>
  <c r="K3" i="18"/>
  <c r="N4" i="18"/>
  <c r="N5" i="18"/>
  <c r="N6" i="18"/>
  <c r="N7" i="18"/>
  <c r="N3" i="18"/>
  <c r="O92" i="18"/>
  <c r="M92" i="18"/>
  <c r="H92" i="18"/>
  <c r="E92" i="18"/>
  <c r="M91" i="18"/>
  <c r="O91" i="18" s="1"/>
  <c r="H91" i="18"/>
  <c r="E91" i="18"/>
  <c r="M90" i="18"/>
  <c r="O90" i="18" s="1"/>
  <c r="H90" i="18"/>
  <c r="E90" i="18"/>
  <c r="O89" i="18"/>
  <c r="M89" i="18"/>
  <c r="H89" i="18"/>
  <c r="E89" i="18"/>
  <c r="O88" i="18"/>
  <c r="M88" i="18"/>
  <c r="H88" i="18"/>
  <c r="E88" i="18"/>
  <c r="M87" i="18"/>
  <c r="O87" i="18" s="1"/>
  <c r="H87" i="18"/>
  <c r="E87" i="18"/>
  <c r="O86" i="18"/>
  <c r="M86" i="18"/>
  <c r="H86" i="18"/>
  <c r="E86" i="18"/>
  <c r="O85" i="18"/>
  <c r="M85" i="18"/>
  <c r="H85" i="18"/>
  <c r="E85" i="18"/>
  <c r="M84" i="18"/>
  <c r="O84" i="18" s="1"/>
  <c r="H84" i="18"/>
  <c r="E84" i="18"/>
  <c r="O83" i="18"/>
  <c r="M83" i="18"/>
  <c r="H83" i="18"/>
  <c r="E83" i="18"/>
  <c r="O82" i="18"/>
  <c r="M82" i="18"/>
  <c r="H82" i="18"/>
  <c r="E82" i="18"/>
  <c r="M81" i="18"/>
  <c r="O81" i="18" s="1"/>
  <c r="H81" i="18"/>
  <c r="E81" i="18"/>
  <c r="O80" i="18"/>
  <c r="M80" i="18"/>
  <c r="H80" i="18"/>
  <c r="E80" i="18"/>
  <c r="O79" i="18"/>
  <c r="M79" i="18"/>
  <c r="H79" i="18"/>
  <c r="E79" i="18"/>
  <c r="M78" i="18"/>
  <c r="O78" i="18" s="1"/>
  <c r="H78" i="18"/>
  <c r="E78" i="18"/>
  <c r="O77" i="18"/>
  <c r="M77" i="18"/>
  <c r="H77" i="18"/>
  <c r="E77" i="18"/>
  <c r="O76" i="18"/>
  <c r="M76" i="18"/>
  <c r="H76" i="18"/>
  <c r="E76" i="18"/>
  <c r="M75" i="18"/>
  <c r="O75" i="18" s="1"/>
  <c r="H75" i="18"/>
  <c r="E75" i="18"/>
  <c r="O74" i="18"/>
  <c r="M74" i="18"/>
  <c r="H74" i="18"/>
  <c r="E74" i="18"/>
  <c r="O73" i="18"/>
  <c r="M73" i="18"/>
  <c r="H73" i="18"/>
  <c r="E73" i="18"/>
  <c r="M72" i="18"/>
  <c r="O72" i="18" s="1"/>
  <c r="H72" i="18"/>
  <c r="E72" i="18"/>
  <c r="O71" i="18"/>
  <c r="M71" i="18"/>
  <c r="H71" i="18"/>
  <c r="E71" i="18"/>
  <c r="O70" i="18"/>
  <c r="M70" i="18"/>
  <c r="H70" i="18"/>
  <c r="E70" i="18"/>
  <c r="M69" i="18"/>
  <c r="O69" i="18" s="1"/>
  <c r="L69" i="18"/>
  <c r="H69" i="18"/>
  <c r="E69" i="18"/>
  <c r="M68" i="18"/>
  <c r="L68" i="18"/>
  <c r="O68" i="18" s="1"/>
  <c r="H68" i="18"/>
  <c r="E68" i="18"/>
  <c r="M67" i="18"/>
  <c r="L67" i="18"/>
  <c r="O67" i="18" s="1"/>
  <c r="H67" i="18"/>
  <c r="E67" i="18"/>
  <c r="M66" i="18"/>
  <c r="L66" i="18"/>
  <c r="O66" i="18" s="1"/>
  <c r="H66" i="18"/>
  <c r="E66" i="18"/>
  <c r="M65" i="18"/>
  <c r="L65" i="18"/>
  <c r="O65" i="18" s="1"/>
  <c r="H65" i="18"/>
  <c r="E65" i="18"/>
  <c r="O64" i="18"/>
  <c r="M64" i="18"/>
  <c r="L64" i="18"/>
  <c r="H64" i="18"/>
  <c r="E64" i="18"/>
  <c r="M63" i="18"/>
  <c r="L63" i="18"/>
  <c r="O63" i="18" s="1"/>
  <c r="H63" i="18"/>
  <c r="E63" i="18"/>
  <c r="M62" i="18"/>
  <c r="L62" i="18"/>
  <c r="O62" i="18" s="1"/>
  <c r="H62" i="18"/>
  <c r="E62" i="18"/>
  <c r="M61" i="18"/>
  <c r="L61" i="18"/>
  <c r="O61" i="18" s="1"/>
  <c r="H61" i="18"/>
  <c r="E61" i="18"/>
  <c r="M60" i="18"/>
  <c r="L60" i="18"/>
  <c r="O60" i="18" s="1"/>
  <c r="H60" i="18"/>
  <c r="E60" i="18"/>
  <c r="M59" i="18"/>
  <c r="L59" i="18"/>
  <c r="O59" i="18" s="1"/>
  <c r="H59" i="18"/>
  <c r="E59" i="18"/>
  <c r="M58" i="18"/>
  <c r="L58" i="18"/>
  <c r="O58" i="18" s="1"/>
  <c r="H58" i="18"/>
  <c r="E58" i="18"/>
  <c r="M57" i="18"/>
  <c r="O57" i="18" s="1"/>
  <c r="L57" i="18"/>
  <c r="H57" i="18"/>
  <c r="E57" i="18"/>
  <c r="M56" i="18"/>
  <c r="L56" i="18"/>
  <c r="O56" i="18" s="1"/>
  <c r="H56" i="18"/>
  <c r="E56" i="18"/>
  <c r="M55" i="18"/>
  <c r="L55" i="18"/>
  <c r="O55" i="18" s="1"/>
  <c r="H55" i="18"/>
  <c r="E55" i="18"/>
  <c r="M54" i="18"/>
  <c r="L54" i="18"/>
  <c r="O54" i="18" s="1"/>
  <c r="H54" i="18"/>
  <c r="E54" i="18"/>
  <c r="M53" i="18"/>
  <c r="L53" i="18"/>
  <c r="O53" i="18" s="1"/>
  <c r="H53" i="18"/>
  <c r="E53" i="18"/>
  <c r="O52" i="18"/>
  <c r="M52" i="18"/>
  <c r="L52" i="18"/>
  <c r="H52" i="18"/>
  <c r="E52" i="18"/>
  <c r="M51" i="18"/>
  <c r="L51" i="18"/>
  <c r="O51" i="18" s="1"/>
  <c r="H51" i="18"/>
  <c r="E51" i="18"/>
  <c r="M50" i="18"/>
  <c r="L50" i="18"/>
  <c r="O50" i="18" s="1"/>
  <c r="H50" i="18"/>
  <c r="E50" i="18"/>
  <c r="M49" i="18"/>
  <c r="L49" i="18"/>
  <c r="O49" i="18" s="1"/>
  <c r="H49" i="18"/>
  <c r="E49" i="18"/>
  <c r="M48" i="18"/>
  <c r="L48" i="18"/>
  <c r="O48" i="18" s="1"/>
  <c r="H48" i="18"/>
  <c r="E48" i="18"/>
  <c r="M47" i="18"/>
  <c r="L47" i="18"/>
  <c r="O47" i="18" s="1"/>
  <c r="H47" i="18"/>
  <c r="E47" i="18"/>
  <c r="M46" i="18"/>
  <c r="L46" i="18"/>
  <c r="O46" i="18" s="1"/>
  <c r="H46" i="18"/>
  <c r="E46" i="18"/>
  <c r="M45" i="18"/>
  <c r="O45" i="18" s="1"/>
  <c r="L45" i="18"/>
  <c r="H45" i="18"/>
  <c r="E45" i="18"/>
  <c r="M44" i="18"/>
  <c r="L44" i="18"/>
  <c r="O44" i="18" s="1"/>
  <c r="H44" i="18"/>
  <c r="E44" i="18"/>
  <c r="M43" i="18"/>
  <c r="L43" i="18"/>
  <c r="O43" i="18" s="1"/>
  <c r="H43" i="18"/>
  <c r="E43" i="18"/>
  <c r="M42" i="18"/>
  <c r="L42" i="18"/>
  <c r="O42" i="18" s="1"/>
  <c r="H42" i="18"/>
  <c r="E42" i="18"/>
  <c r="M41" i="18"/>
  <c r="L41" i="18"/>
  <c r="O41" i="18" s="1"/>
  <c r="H41" i="18"/>
  <c r="E41" i="18"/>
  <c r="O40" i="18"/>
  <c r="M40" i="18"/>
  <c r="L40" i="18"/>
  <c r="H40" i="18"/>
  <c r="E40" i="18"/>
  <c r="M39" i="18"/>
  <c r="L39" i="18"/>
  <c r="O39" i="18" s="1"/>
  <c r="H39" i="18"/>
  <c r="E39" i="18"/>
  <c r="M38" i="18"/>
  <c r="L38" i="18"/>
  <c r="O38" i="18" s="1"/>
  <c r="H38" i="18"/>
  <c r="E38" i="18"/>
  <c r="M37" i="18"/>
  <c r="L37" i="18"/>
  <c r="O37" i="18" s="1"/>
  <c r="H37" i="18"/>
  <c r="E37" i="18"/>
  <c r="M36" i="18"/>
  <c r="L36" i="18"/>
  <c r="O36" i="18" s="1"/>
  <c r="H36" i="18"/>
  <c r="E36" i="18"/>
  <c r="M35" i="18"/>
  <c r="L35" i="18"/>
  <c r="O35" i="18" s="1"/>
  <c r="H35" i="18"/>
  <c r="E35" i="18"/>
  <c r="M34" i="18"/>
  <c r="L34" i="18"/>
  <c r="O34" i="18" s="1"/>
  <c r="H34" i="18"/>
  <c r="E34" i="18"/>
  <c r="L33" i="18"/>
  <c r="O33" i="18" s="1"/>
  <c r="H33" i="18"/>
  <c r="E33" i="18"/>
  <c r="M32" i="18"/>
  <c r="L32" i="18"/>
  <c r="O32" i="18" s="1"/>
  <c r="H32" i="18"/>
  <c r="E32" i="18"/>
  <c r="M31" i="18"/>
  <c r="L31" i="18"/>
  <c r="O31" i="18" s="1"/>
  <c r="H31" i="18"/>
  <c r="E31" i="18"/>
  <c r="M30" i="18"/>
  <c r="L30" i="18"/>
  <c r="O30" i="18" s="1"/>
  <c r="H30" i="18"/>
  <c r="E30" i="18"/>
  <c r="M29" i="18"/>
  <c r="L29" i="18"/>
  <c r="O29" i="18" s="1"/>
  <c r="H29" i="18"/>
  <c r="E29" i="18"/>
  <c r="M28" i="18"/>
  <c r="O28" i="18" s="1"/>
  <c r="L28" i="18"/>
  <c r="H28" i="18"/>
  <c r="E28" i="18"/>
  <c r="M27" i="18"/>
  <c r="L27" i="18"/>
  <c r="O27" i="18" s="1"/>
  <c r="H27" i="18"/>
  <c r="E27" i="18"/>
  <c r="M26" i="18"/>
  <c r="L26" i="18"/>
  <c r="O26" i="18" s="1"/>
  <c r="H26" i="18"/>
  <c r="E26" i="18"/>
  <c r="M25" i="18"/>
  <c r="L25" i="18"/>
  <c r="O25" i="18" s="1"/>
  <c r="H25" i="18"/>
  <c r="E25" i="18"/>
  <c r="M24" i="18"/>
  <c r="L24" i="18"/>
  <c r="O24" i="18" s="1"/>
  <c r="H24" i="18"/>
  <c r="E24" i="18"/>
  <c r="O23" i="18"/>
  <c r="M23" i="18"/>
  <c r="L23" i="18"/>
  <c r="H23" i="18"/>
  <c r="E23" i="18"/>
  <c r="M22" i="18"/>
  <c r="L22" i="18"/>
  <c r="O22" i="18" s="1"/>
  <c r="H22" i="18"/>
  <c r="E22" i="18"/>
  <c r="M21" i="18"/>
  <c r="L21" i="18"/>
  <c r="O21" i="18" s="1"/>
  <c r="H21" i="18"/>
  <c r="E21" i="18"/>
  <c r="M20" i="18"/>
  <c r="L20" i="18"/>
  <c r="O20" i="18" s="1"/>
  <c r="H20" i="18"/>
  <c r="E20" i="18"/>
  <c r="M19" i="18"/>
  <c r="L19" i="18"/>
  <c r="O19" i="18" s="1"/>
  <c r="H19" i="18"/>
  <c r="E19" i="18"/>
  <c r="M18" i="18"/>
  <c r="L18" i="18"/>
  <c r="O18" i="18" s="1"/>
  <c r="H18" i="18"/>
  <c r="E18" i="18"/>
  <c r="M17" i="18"/>
  <c r="L17" i="18"/>
  <c r="O17" i="18" s="1"/>
  <c r="H17" i="18"/>
  <c r="E17" i="18"/>
  <c r="M16" i="18"/>
  <c r="O16" i="18" s="1"/>
  <c r="L16" i="18"/>
  <c r="H16" i="18"/>
  <c r="E16" i="18"/>
  <c r="M15" i="18"/>
  <c r="O15" i="18" s="1"/>
  <c r="H15" i="18"/>
  <c r="E15" i="18"/>
  <c r="M14" i="18"/>
  <c r="L14" i="18"/>
  <c r="O14" i="18" s="1"/>
  <c r="H14" i="18"/>
  <c r="E14" i="18"/>
  <c r="H13" i="18"/>
  <c r="M13" i="18"/>
  <c r="L13" i="18"/>
  <c r="H12" i="18"/>
  <c r="M12" i="18"/>
  <c r="L12" i="18"/>
  <c r="M11" i="18"/>
  <c r="H11" i="18"/>
  <c r="L11" i="18"/>
  <c r="M10" i="18"/>
  <c r="L10" i="18"/>
  <c r="O10" i="18" s="1"/>
  <c r="H10" i="18"/>
  <c r="E10" i="18"/>
  <c r="M9" i="18"/>
  <c r="H9" i="18"/>
  <c r="E9" i="18"/>
  <c r="M8" i="18"/>
  <c r="H8" i="18"/>
  <c r="E8" i="18"/>
  <c r="M7" i="18"/>
  <c r="M6" i="18"/>
  <c r="L6" i="18"/>
  <c r="O6" i="18" s="1"/>
  <c r="E6" i="18"/>
  <c r="M5" i="18"/>
  <c r="L5" i="18"/>
  <c r="O5" i="18"/>
  <c r="M4" i="18"/>
  <c r="L4" i="18"/>
  <c r="M3" i="18"/>
  <c r="E3" i="18"/>
  <c r="F3" i="10"/>
  <c r="G5" i="14"/>
  <c r="F5" i="14"/>
  <c r="B5" i="14"/>
  <c r="G12" i="14"/>
  <c r="F12" i="14"/>
  <c r="C12" i="14"/>
  <c r="G6" i="14"/>
  <c r="F6" i="14"/>
  <c r="C6" i="14"/>
  <c r="L13" i="14"/>
  <c r="G21" i="14"/>
  <c r="F21" i="14"/>
  <c r="C21" i="14"/>
  <c r="E21" i="14" s="1"/>
  <c r="D13" i="14"/>
  <c r="M13" i="14" s="1"/>
  <c r="D6" i="14"/>
  <c r="C5" i="14"/>
  <c r="B12" i="14"/>
  <c r="B6" i="14"/>
  <c r="N6" i="14"/>
  <c r="N21" i="14"/>
  <c r="N5" i="14"/>
  <c r="I5" i="14"/>
  <c r="N12" i="14"/>
  <c r="K12" i="14"/>
  <c r="G27" i="4"/>
  <c r="K18" i="4"/>
  <c r="N18" i="4"/>
  <c r="E29" i="4"/>
  <c r="H29" i="4"/>
  <c r="L29" i="4"/>
  <c r="M29" i="4"/>
  <c r="F27" i="4"/>
  <c r="C27" i="4"/>
  <c r="G18" i="4"/>
  <c r="F18" i="4"/>
  <c r="B18" i="4"/>
  <c r="B27" i="4"/>
  <c r="G21" i="4"/>
  <c r="F21" i="4"/>
  <c r="C21" i="4"/>
  <c r="G25" i="4"/>
  <c r="F25" i="4"/>
  <c r="C25" i="4"/>
  <c r="G12" i="4"/>
  <c r="F12" i="4"/>
  <c r="C12" i="4"/>
  <c r="B20" i="4"/>
  <c r="L20" i="4" s="1"/>
  <c r="B12" i="4"/>
  <c r="L12" i="4" s="1"/>
  <c r="G22" i="4"/>
  <c r="F22" i="4"/>
  <c r="C22" i="4"/>
  <c r="D27" i="4"/>
  <c r="D21" i="4"/>
  <c r="B25" i="4"/>
  <c r="L25" i="4" s="1"/>
  <c r="B21" i="4"/>
  <c r="D24" i="4"/>
  <c r="M24" i="4" s="1"/>
  <c r="D18" i="4"/>
  <c r="B22" i="4"/>
  <c r="L22" i="4" s="1"/>
  <c r="N21" i="4"/>
  <c r="J21" i="4"/>
  <c r="N27" i="4"/>
  <c r="J27" i="4"/>
  <c r="M23" i="4"/>
  <c r="I23" i="4"/>
  <c r="K20" i="4"/>
  <c r="N12" i="4"/>
  <c r="J12" i="4"/>
  <c r="I18" i="4"/>
  <c r="N22" i="4"/>
  <c r="N25" i="4"/>
  <c r="K25" i="4"/>
  <c r="G7" i="16"/>
  <c r="F7" i="16"/>
  <c r="C7" i="16"/>
  <c r="G13" i="16"/>
  <c r="F13" i="16"/>
  <c r="B13" i="16"/>
  <c r="E13" i="16" s="1"/>
  <c r="B7" i="16"/>
  <c r="G10" i="16"/>
  <c r="F10" i="16"/>
  <c r="C10" i="16"/>
  <c r="C22" i="16"/>
  <c r="B10" i="16"/>
  <c r="G5" i="16"/>
  <c r="F5" i="16"/>
  <c r="C5" i="16"/>
  <c r="B5" i="16"/>
  <c r="L5" i="16" s="1"/>
  <c r="N5" i="16"/>
  <c r="N7" i="16"/>
  <c r="J7" i="16"/>
  <c r="K10" i="16"/>
  <c r="I13" i="16"/>
  <c r="N13" i="16"/>
  <c r="M13" i="16"/>
  <c r="N10" i="16"/>
  <c r="M10" i="16"/>
  <c r="L10" i="16"/>
  <c r="G5" i="2"/>
  <c r="F5" i="2"/>
  <c r="B5" i="2"/>
  <c r="G3" i="2"/>
  <c r="F3" i="2"/>
  <c r="C3" i="2"/>
  <c r="B3" i="2"/>
  <c r="G4" i="2"/>
  <c r="F4" i="2"/>
  <c r="C4" i="2"/>
  <c r="B4" i="2"/>
  <c r="I5" i="2"/>
  <c r="K4" i="2"/>
  <c r="N4" i="2"/>
  <c r="N5" i="2"/>
  <c r="N3" i="2"/>
  <c r="J3" i="2"/>
  <c r="G8" i="14"/>
  <c r="F8" i="14"/>
  <c r="B8" i="14"/>
  <c r="L8" i="14" s="1"/>
  <c r="G9" i="14"/>
  <c r="F9" i="14"/>
  <c r="C9" i="14"/>
  <c r="C8" i="14"/>
  <c r="C15" i="14"/>
  <c r="G3" i="14"/>
  <c r="F3" i="14"/>
  <c r="C3" i="14"/>
  <c r="B9" i="14"/>
  <c r="L9" i="14" s="1"/>
  <c r="B3" i="14"/>
  <c r="I8" i="14"/>
  <c r="N8" i="14"/>
  <c r="M8" i="14"/>
  <c r="J9" i="14"/>
  <c r="N9" i="14"/>
  <c r="M9" i="14"/>
  <c r="N3" i="14"/>
  <c r="M3" i="14"/>
  <c r="K3" i="14"/>
  <c r="G8" i="13"/>
  <c r="F8" i="13"/>
  <c r="B8" i="13"/>
  <c r="C13" i="13"/>
  <c r="H11" i="13"/>
  <c r="B11" i="13"/>
  <c r="E11" i="13" s="1"/>
  <c r="G15" i="13"/>
  <c r="F15" i="13"/>
  <c r="C15" i="13"/>
  <c r="G5" i="13"/>
  <c r="F5" i="13"/>
  <c r="C5" i="13"/>
  <c r="G16" i="13"/>
  <c r="F16" i="13"/>
  <c r="C16" i="13"/>
  <c r="G17" i="13"/>
  <c r="F17" i="13"/>
  <c r="B17" i="13"/>
  <c r="L17" i="13" s="1"/>
  <c r="B16" i="13"/>
  <c r="G10" i="13"/>
  <c r="F10" i="13"/>
  <c r="C10" i="13"/>
  <c r="C8" i="13"/>
  <c r="B10" i="13"/>
  <c r="E10" i="13" s="1"/>
  <c r="H10" i="13"/>
  <c r="J11" i="13"/>
  <c r="K10" i="13"/>
  <c r="N10" i="13"/>
  <c r="M10" i="13"/>
  <c r="L10" i="13"/>
  <c r="O10" i="13" s="1"/>
  <c r="N16" i="13"/>
  <c r="J16" i="13"/>
  <c r="N15" i="13"/>
  <c r="N8" i="13"/>
  <c r="I8" i="13"/>
  <c r="N17" i="13"/>
  <c r="I17" i="13"/>
  <c r="N5" i="13"/>
  <c r="M5" i="13"/>
  <c r="L5" i="13"/>
  <c r="E5" i="13"/>
  <c r="C21" i="15"/>
  <c r="G20" i="15"/>
  <c r="H20" i="15" s="1"/>
  <c r="F20" i="15"/>
  <c r="C20" i="15"/>
  <c r="G16" i="15"/>
  <c r="F16" i="15"/>
  <c r="C16" i="15"/>
  <c r="B20" i="15"/>
  <c r="L20" i="15" s="1"/>
  <c r="B16" i="15"/>
  <c r="L16" i="15" s="1"/>
  <c r="L21" i="15"/>
  <c r="L22" i="15"/>
  <c r="N20" i="15"/>
  <c r="M20" i="15"/>
  <c r="M21" i="15"/>
  <c r="J21" i="15"/>
  <c r="I22" i="15"/>
  <c r="N16" i="15"/>
  <c r="M16" i="15"/>
  <c r="K16" i="15"/>
  <c r="G21" i="6"/>
  <c r="F21" i="6"/>
  <c r="C21" i="6"/>
  <c r="G20" i="6"/>
  <c r="F20" i="6"/>
  <c r="B20" i="6"/>
  <c r="G11" i="6"/>
  <c r="F11" i="6"/>
  <c r="C11" i="6"/>
  <c r="B21" i="6"/>
  <c r="G22" i="6"/>
  <c r="F22" i="6"/>
  <c r="C22" i="6"/>
  <c r="E22" i="6" s="1"/>
  <c r="C6" i="6"/>
  <c r="L14" i="6"/>
  <c r="B11" i="6"/>
  <c r="L11" i="6" s="1"/>
  <c r="I26" i="6"/>
  <c r="N22" i="6"/>
  <c r="M22" i="6"/>
  <c r="L22" i="6"/>
  <c r="O22" i="6"/>
  <c r="J6" i="6"/>
  <c r="N21" i="6"/>
  <c r="J21" i="6"/>
  <c r="N20" i="6"/>
  <c r="I20" i="6"/>
  <c r="N11" i="6"/>
  <c r="M11" i="6"/>
  <c r="K11" i="6"/>
  <c r="G11" i="4"/>
  <c r="F11" i="4"/>
  <c r="B11" i="4"/>
  <c r="L11" i="4" s="1"/>
  <c r="G7" i="4"/>
  <c r="F7" i="4"/>
  <c r="C7" i="4"/>
  <c r="G6" i="4"/>
  <c r="F6" i="4"/>
  <c r="C6" i="4"/>
  <c r="B7" i="4"/>
  <c r="L7" i="4" s="1"/>
  <c r="L24" i="4"/>
  <c r="L17" i="4"/>
  <c r="B6" i="4"/>
  <c r="L6" i="4" s="1"/>
  <c r="K22" i="4"/>
  <c r="N11" i="4"/>
  <c r="I11" i="4"/>
  <c r="J17" i="4"/>
  <c r="N7" i="4"/>
  <c r="J7" i="4"/>
  <c r="N6" i="4"/>
  <c r="M6" i="4"/>
  <c r="K6" i="4"/>
  <c r="G4" i="8"/>
  <c r="F4" i="8"/>
  <c r="C4" i="8"/>
  <c r="G7" i="8"/>
  <c r="F7" i="8"/>
  <c r="B7" i="8"/>
  <c r="G8" i="8"/>
  <c r="F8" i="8"/>
  <c r="C8" i="8"/>
  <c r="C7" i="8"/>
  <c r="B4" i="8"/>
  <c r="L4" i="8" s="1"/>
  <c r="H4" i="8"/>
  <c r="N8" i="8"/>
  <c r="K8" i="8"/>
  <c r="J4" i="8"/>
  <c r="N4" i="8"/>
  <c r="M4" i="8"/>
  <c r="N7" i="8"/>
  <c r="I7" i="8"/>
  <c r="G21" i="16"/>
  <c r="F21" i="16"/>
  <c r="C21" i="16"/>
  <c r="G18" i="16"/>
  <c r="F18" i="16"/>
  <c r="B18" i="16"/>
  <c r="B21" i="16"/>
  <c r="L21" i="16" s="1"/>
  <c r="G3" i="16"/>
  <c r="F3" i="16"/>
  <c r="C3" i="16"/>
  <c r="C18" i="16"/>
  <c r="B3" i="16"/>
  <c r="K5" i="16"/>
  <c r="I18" i="16"/>
  <c r="N18" i="16"/>
  <c r="M18" i="16"/>
  <c r="J21" i="16"/>
  <c r="N21" i="16"/>
  <c r="M21" i="16"/>
  <c r="N3" i="16"/>
  <c r="M3" i="16"/>
  <c r="G12" i="15"/>
  <c r="F12" i="15"/>
  <c r="B12" i="15"/>
  <c r="E12" i="15" s="1"/>
  <c r="G14" i="15"/>
  <c r="F14" i="15"/>
  <c r="C14" i="15"/>
  <c r="B14" i="15"/>
  <c r="L14" i="15" s="1"/>
  <c r="G24" i="15"/>
  <c r="F24" i="15"/>
  <c r="C24" i="15"/>
  <c r="B24" i="15"/>
  <c r="J14" i="15"/>
  <c r="N14" i="15"/>
  <c r="M14" i="15"/>
  <c r="N24" i="15"/>
  <c r="M24" i="15"/>
  <c r="L24" i="15"/>
  <c r="N12" i="15"/>
  <c r="M12" i="15"/>
  <c r="I12" i="15"/>
  <c r="K9" i="15"/>
  <c r="G4" i="10"/>
  <c r="F4" i="10"/>
  <c r="B4" i="10"/>
  <c r="G8" i="10"/>
  <c r="F8" i="10"/>
  <c r="C8" i="10"/>
  <c r="G10" i="10"/>
  <c r="F10" i="10"/>
  <c r="C10" i="10"/>
  <c r="B8" i="10"/>
  <c r="L8" i="10"/>
  <c r="K10" i="10"/>
  <c r="O10" i="10" s="1"/>
  <c r="N10" i="10"/>
  <c r="M10" i="10"/>
  <c r="L10" i="10"/>
  <c r="E10" i="10"/>
  <c r="N4" i="10"/>
  <c r="I4" i="10"/>
  <c r="N8" i="10"/>
  <c r="J8" i="10"/>
  <c r="M8" i="10"/>
  <c r="G8" i="6"/>
  <c r="F8" i="6"/>
  <c r="H8" i="6" s="1"/>
  <c r="B8" i="6"/>
  <c r="L8" i="6" s="1"/>
  <c r="G5" i="6"/>
  <c r="F5" i="6"/>
  <c r="C5" i="6"/>
  <c r="B5" i="6"/>
  <c r="L5" i="6" s="1"/>
  <c r="D31" i="6"/>
  <c r="M31" i="6" s="1"/>
  <c r="D8" i="6"/>
  <c r="M8" i="6" s="1"/>
  <c r="C8" i="6"/>
  <c r="L31" i="6"/>
  <c r="K6" i="6"/>
  <c r="I8" i="6"/>
  <c r="N8" i="6"/>
  <c r="J5" i="6"/>
  <c r="N5" i="6"/>
  <c r="M5" i="6"/>
  <c r="G8" i="4"/>
  <c r="F8" i="4"/>
  <c r="C8" i="4"/>
  <c r="E8" i="4" s="1"/>
  <c r="K8" i="4"/>
  <c r="M8" i="4"/>
  <c r="L8" i="4"/>
  <c r="E11" i="17"/>
  <c r="G7" i="17"/>
  <c r="F7" i="17"/>
  <c r="B7" i="17"/>
  <c r="G6" i="17"/>
  <c r="F6" i="17"/>
  <c r="C6" i="17"/>
  <c r="B11" i="17"/>
  <c r="G9" i="17"/>
  <c r="F9" i="17"/>
  <c r="C9" i="17"/>
  <c r="G4" i="17"/>
  <c r="F4" i="17"/>
  <c r="C4" i="17"/>
  <c r="L11" i="17"/>
  <c r="B9" i="17"/>
  <c r="E9" i="17" s="1"/>
  <c r="H14" i="17"/>
  <c r="C14" i="17"/>
  <c r="B6" i="17"/>
  <c r="L14" i="17"/>
  <c r="O14" i="17" s="1"/>
  <c r="N9" i="17"/>
  <c r="M14" i="17"/>
  <c r="J11" i="17"/>
  <c r="M11" i="17"/>
  <c r="N7" i="17"/>
  <c r="I7" i="17"/>
  <c r="K6" i="17"/>
  <c r="N6" i="17"/>
  <c r="M6" i="17"/>
  <c r="L6" i="17"/>
  <c r="H6" i="17"/>
  <c r="N4" i="17"/>
  <c r="G7" i="10"/>
  <c r="F7" i="10"/>
  <c r="B7" i="10"/>
  <c r="L7" i="10" s="1"/>
  <c r="G5" i="10"/>
  <c r="F5" i="10"/>
  <c r="H5" i="10" s="1"/>
  <c r="C5" i="10"/>
  <c r="G9" i="10"/>
  <c r="F9" i="10"/>
  <c r="C9" i="10"/>
  <c r="G6" i="10"/>
  <c r="F6" i="10"/>
  <c r="C6" i="10"/>
  <c r="B5" i="10"/>
  <c r="L5" i="10" s="1"/>
  <c r="D7" i="10"/>
  <c r="M7" i="10" s="1"/>
  <c r="D5" i="10"/>
  <c r="M5" i="10" s="1"/>
  <c r="B9" i="10"/>
  <c r="I7" i="10"/>
  <c r="N7" i="10"/>
  <c r="J5" i="10"/>
  <c r="N5" i="10"/>
  <c r="N6" i="10"/>
  <c r="N9" i="10"/>
  <c r="K9" i="10"/>
  <c r="G19" i="6"/>
  <c r="F19" i="6"/>
  <c r="B19" i="6"/>
  <c r="E19" i="6" s="1"/>
  <c r="G28" i="6"/>
  <c r="F28" i="6"/>
  <c r="C28" i="6"/>
  <c r="E28" i="6" s="1"/>
  <c r="G33" i="6"/>
  <c r="F33" i="6"/>
  <c r="B33" i="6"/>
  <c r="C9" i="6"/>
  <c r="G24" i="6"/>
  <c r="F24" i="6"/>
  <c r="C24" i="6"/>
  <c r="D24" i="6"/>
  <c r="M24" i="6" s="1"/>
  <c r="D33" i="6"/>
  <c r="M33" i="6" s="1"/>
  <c r="N28" i="6"/>
  <c r="M28" i="6"/>
  <c r="L28" i="6"/>
  <c r="J9" i="6"/>
  <c r="N19" i="6"/>
  <c r="I19" i="6"/>
  <c r="N24" i="6"/>
  <c r="K24" i="6"/>
  <c r="L24" i="6"/>
  <c r="M15" i="6"/>
  <c r="L15" i="6"/>
  <c r="N33" i="6"/>
  <c r="I33" i="6"/>
  <c r="G4" i="14"/>
  <c r="F4" i="14"/>
  <c r="C4" i="14"/>
  <c r="B4" i="14"/>
  <c r="L4" i="14" s="1"/>
  <c r="G18" i="14"/>
  <c r="F18" i="14"/>
  <c r="C18" i="14"/>
  <c r="E18" i="14" s="1"/>
  <c r="K6" i="14"/>
  <c r="N18" i="14"/>
  <c r="M18" i="14"/>
  <c r="L18" i="14"/>
  <c r="N4" i="14"/>
  <c r="M4" i="14"/>
  <c r="J4" i="14"/>
  <c r="C17" i="13"/>
  <c r="C6" i="13"/>
  <c r="G21" i="13"/>
  <c r="F21" i="13"/>
  <c r="C21" i="13"/>
  <c r="B21" i="13"/>
  <c r="L21" i="13" s="1"/>
  <c r="J17" i="13"/>
  <c r="N21" i="13"/>
  <c r="M6" i="13"/>
  <c r="K6" i="13"/>
  <c r="G15" i="4"/>
  <c r="F15" i="4"/>
  <c r="B15" i="4"/>
  <c r="C11" i="4"/>
  <c r="G19" i="4"/>
  <c r="F19" i="4"/>
  <c r="C19" i="4"/>
  <c r="D11" i="4"/>
  <c r="M11" i="4" s="1"/>
  <c r="D15" i="4"/>
  <c r="B19" i="4"/>
  <c r="L19" i="4" s="1"/>
  <c r="M20" i="4"/>
  <c r="K11" i="4"/>
  <c r="N15" i="4"/>
  <c r="I15" i="4"/>
  <c r="N19" i="4"/>
  <c r="J26" i="4"/>
  <c r="G6" i="16"/>
  <c r="F6" i="16"/>
  <c r="C6" i="16"/>
  <c r="B6" i="16"/>
  <c r="L6" i="16" s="1"/>
  <c r="N6" i="16"/>
  <c r="K6" i="16"/>
  <c r="J23" i="16"/>
  <c r="G6" i="8"/>
  <c r="F6" i="8"/>
  <c r="H6" i="8" s="1"/>
  <c r="B6" i="8"/>
  <c r="L6" i="8" s="1"/>
  <c r="G5" i="8"/>
  <c r="F5" i="8"/>
  <c r="C5" i="8"/>
  <c r="B8" i="8"/>
  <c r="D5" i="8"/>
  <c r="D6" i="8"/>
  <c r="M6" i="8" s="1"/>
  <c r="E5" i="8"/>
  <c r="K5" i="8"/>
  <c r="N5" i="8"/>
  <c r="M5" i="8"/>
  <c r="L5" i="8"/>
  <c r="N6" i="8"/>
  <c r="I6" i="8"/>
  <c r="J8" i="8"/>
  <c r="G5" i="15"/>
  <c r="F5" i="15"/>
  <c r="B5" i="15"/>
  <c r="L5" i="15" s="1"/>
  <c r="G19" i="15"/>
  <c r="F19" i="15"/>
  <c r="B19" i="15"/>
  <c r="E19" i="15" s="1"/>
  <c r="C5" i="15"/>
  <c r="L8" i="15"/>
  <c r="N19" i="15"/>
  <c r="M19" i="15"/>
  <c r="I19" i="15"/>
  <c r="I5" i="15"/>
  <c r="N5" i="15"/>
  <c r="M5" i="15"/>
  <c r="K7" i="15"/>
  <c r="K8" i="15"/>
  <c r="M10" i="15"/>
  <c r="L10" i="15"/>
  <c r="J6" i="15"/>
  <c r="M6" i="15"/>
  <c r="L10" i="14"/>
  <c r="J12" i="14"/>
  <c r="M21" i="14"/>
  <c r="L21" i="14"/>
  <c r="K15" i="14"/>
  <c r="M15" i="14"/>
  <c r="I10" i="14"/>
  <c r="M10" i="14"/>
  <c r="C33" i="6"/>
  <c r="G4" i="6"/>
  <c r="F4" i="6"/>
  <c r="C4" i="6"/>
  <c r="G10" i="6"/>
  <c r="F10" i="6"/>
  <c r="C10" i="6"/>
  <c r="B4" i="6"/>
  <c r="L4" i="6" s="1"/>
  <c r="B10" i="6"/>
  <c r="L10" i="6" s="1"/>
  <c r="M27" i="6"/>
  <c r="M14" i="6"/>
  <c r="N4" i="6"/>
  <c r="M4" i="6"/>
  <c r="K10" i="6"/>
  <c r="N10" i="6"/>
  <c r="M10" i="6"/>
  <c r="J33" i="6"/>
  <c r="G13" i="10"/>
  <c r="F13" i="10"/>
  <c r="B13" i="10"/>
  <c r="L13" i="10" s="1"/>
  <c r="G3" i="10"/>
  <c r="C3" i="10"/>
  <c r="G12" i="10"/>
  <c r="F12" i="10"/>
  <c r="C12" i="10"/>
  <c r="D13" i="10"/>
  <c r="M13" i="10" s="1"/>
  <c r="B3" i="10"/>
  <c r="L3" i="10" s="1"/>
  <c r="N13" i="10"/>
  <c r="I13" i="10"/>
  <c r="J9" i="10"/>
  <c r="N12" i="10"/>
  <c r="N3" i="10"/>
  <c r="K3" i="10"/>
  <c r="J7" i="13"/>
  <c r="L11" i="13"/>
  <c r="M11" i="13"/>
  <c r="J13" i="13"/>
  <c r="G10" i="4"/>
  <c r="F10" i="4"/>
  <c r="C10" i="4"/>
  <c r="B10" i="4"/>
  <c r="L10" i="4" s="1"/>
  <c r="G5" i="4"/>
  <c r="F5" i="4"/>
  <c r="C5" i="4"/>
  <c r="B5" i="4"/>
  <c r="L5" i="4" s="1"/>
  <c r="M17" i="4"/>
  <c r="J10" i="4"/>
  <c r="N10" i="4"/>
  <c r="M10" i="4"/>
  <c r="M26" i="4"/>
  <c r="N5" i="4"/>
  <c r="M5" i="4"/>
  <c r="K5" i="4"/>
  <c r="G3" i="8"/>
  <c r="F3" i="8"/>
  <c r="C3" i="8"/>
  <c r="B3" i="8"/>
  <c r="K3" i="8"/>
  <c r="G14" i="13"/>
  <c r="F14" i="13"/>
  <c r="B14" i="13"/>
  <c r="G9" i="13"/>
  <c r="F9" i="13"/>
  <c r="C9" i="13"/>
  <c r="E9" i="13" s="1"/>
  <c r="K9" i="13"/>
  <c r="I14" i="13"/>
  <c r="D14" i="16"/>
  <c r="M14" i="16" s="1"/>
  <c r="D15" i="16"/>
  <c r="M15" i="16" s="1"/>
  <c r="I15" i="16"/>
  <c r="C15" i="4"/>
  <c r="G19" i="13"/>
  <c r="F19" i="13"/>
  <c r="B19" i="13"/>
  <c r="D19" i="13"/>
  <c r="D16" i="13"/>
  <c r="M16" i="13" s="1"/>
  <c r="L4" i="13"/>
  <c r="D15" i="13"/>
  <c r="D3" i="13"/>
  <c r="G14" i="14"/>
  <c r="F14" i="14"/>
  <c r="B14" i="14"/>
  <c r="L14" i="14" s="1"/>
  <c r="G7" i="14"/>
  <c r="F7" i="14"/>
  <c r="C7" i="14"/>
  <c r="L7" i="6"/>
  <c r="I21" i="4"/>
  <c r="J15" i="4"/>
  <c r="J16" i="4"/>
  <c r="K19" i="4"/>
  <c r="M19" i="4"/>
  <c r="L16" i="13"/>
  <c r="M17" i="13"/>
  <c r="M18" i="13"/>
  <c r="L18" i="13"/>
  <c r="K20" i="13"/>
  <c r="N19" i="13"/>
  <c r="I19" i="13"/>
  <c r="J4" i="13"/>
  <c r="N7" i="14"/>
  <c r="I14" i="14"/>
  <c r="N14" i="14"/>
  <c r="M14" i="14"/>
  <c r="J6" i="14"/>
  <c r="K32" i="6"/>
  <c r="M19" i="6"/>
  <c r="N3" i="8"/>
  <c r="N9" i="13"/>
  <c r="M9" i="13"/>
  <c r="L9" i="13"/>
  <c r="N14" i="13"/>
  <c r="L14" i="16"/>
  <c r="M6" i="16"/>
  <c r="M22" i="16"/>
  <c r="M5" i="16"/>
  <c r="J21" i="13"/>
  <c r="M21" i="13"/>
  <c r="M4" i="13"/>
  <c r="G3" i="15"/>
  <c r="F3" i="15"/>
  <c r="B3" i="15"/>
  <c r="L3" i="15" s="1"/>
  <c r="M9" i="15"/>
  <c r="I3" i="15"/>
  <c r="N3" i="15"/>
  <c r="M3" i="15"/>
  <c r="M8" i="15"/>
  <c r="M22" i="15"/>
  <c r="G28" i="4"/>
  <c r="F28" i="4"/>
  <c r="B28" i="4"/>
  <c r="E28" i="4" s="1"/>
  <c r="C18" i="4"/>
  <c r="G13" i="4"/>
  <c r="F13" i="4"/>
  <c r="C13" i="4"/>
  <c r="B13" i="4"/>
  <c r="M4" i="4"/>
  <c r="M12" i="4"/>
  <c r="N28" i="4"/>
  <c r="M28" i="4"/>
  <c r="I28" i="4"/>
  <c r="M22" i="4"/>
  <c r="N13" i="4"/>
  <c r="J13" i="4"/>
  <c r="M25" i="4"/>
  <c r="I7" i="4"/>
  <c r="M7" i="4"/>
  <c r="G11" i="10"/>
  <c r="F11" i="10"/>
  <c r="C11" i="10"/>
  <c r="B12" i="10"/>
  <c r="B11" i="10"/>
  <c r="E11" i="10" s="1"/>
  <c r="C4" i="10"/>
  <c r="L4" i="10"/>
  <c r="J11" i="10"/>
  <c r="N11" i="10"/>
  <c r="M11" i="10"/>
  <c r="M3" i="10"/>
  <c r="M4" i="10"/>
  <c r="K4" i="10"/>
  <c r="I12" i="10"/>
  <c r="G16" i="6"/>
  <c r="F16" i="6"/>
  <c r="C16" i="6"/>
  <c r="B16" i="6"/>
  <c r="L16" i="6" s="1"/>
  <c r="B32" i="6"/>
  <c r="L32" i="6" s="1"/>
  <c r="C20" i="6"/>
  <c r="M13" i="6"/>
  <c r="K13" i="6"/>
  <c r="J26" i="6"/>
  <c r="M26" i="6"/>
  <c r="M32" i="6"/>
  <c r="M20" i="6"/>
  <c r="M9" i="6"/>
  <c r="N16" i="6"/>
  <c r="M16" i="6"/>
  <c r="J16" i="6"/>
  <c r="G5" i="17"/>
  <c r="F5" i="17"/>
  <c r="B5" i="17"/>
  <c r="L5" i="17" s="1"/>
  <c r="G12" i="17"/>
  <c r="F12" i="17"/>
  <c r="H12" i="17" s="1"/>
  <c r="C12" i="17"/>
  <c r="G3" i="17"/>
  <c r="F3" i="17"/>
  <c r="C3" i="17"/>
  <c r="L7" i="17"/>
  <c r="E13" i="17"/>
  <c r="B3" i="17"/>
  <c r="L3" i="17" s="1"/>
  <c r="G10" i="17"/>
  <c r="F10" i="17"/>
  <c r="H10" i="17" s="1"/>
  <c r="C10" i="17"/>
  <c r="E10" i="17" s="1"/>
  <c r="C7" i="17"/>
  <c r="B12" i="17"/>
  <c r="L12" i="17" s="1"/>
  <c r="B4" i="17"/>
  <c r="I5" i="17"/>
  <c r="K4" i="17"/>
  <c r="M185" i="17"/>
  <c r="O185" i="17" s="1"/>
  <c r="H185" i="17"/>
  <c r="E185" i="17"/>
  <c r="M184" i="17"/>
  <c r="O184" i="17" s="1"/>
  <c r="H184" i="17"/>
  <c r="E184" i="17"/>
  <c r="M183" i="17"/>
  <c r="O183" i="17" s="1"/>
  <c r="H183" i="17"/>
  <c r="E183" i="17"/>
  <c r="M182" i="17"/>
  <c r="O182" i="17" s="1"/>
  <c r="H182" i="17"/>
  <c r="E182" i="17"/>
  <c r="M181" i="17"/>
  <c r="O181" i="17" s="1"/>
  <c r="H181" i="17"/>
  <c r="E181" i="17"/>
  <c r="M180" i="17"/>
  <c r="O180" i="17" s="1"/>
  <c r="H180" i="17"/>
  <c r="E180" i="17"/>
  <c r="M179" i="17"/>
  <c r="O179" i="17" s="1"/>
  <c r="H179" i="17"/>
  <c r="E179" i="17"/>
  <c r="M178" i="17"/>
  <c r="O178" i="17" s="1"/>
  <c r="H178" i="17"/>
  <c r="E178" i="17"/>
  <c r="M177" i="17"/>
  <c r="O177" i="17" s="1"/>
  <c r="H177" i="17"/>
  <c r="E177" i="17"/>
  <c r="O176" i="17"/>
  <c r="M176" i="17"/>
  <c r="H176" i="17"/>
  <c r="E176" i="17"/>
  <c r="M175" i="17"/>
  <c r="O175" i="17" s="1"/>
  <c r="H175" i="17"/>
  <c r="E175" i="17"/>
  <c r="M174" i="17"/>
  <c r="O174" i="17" s="1"/>
  <c r="H174" i="17"/>
  <c r="E174" i="17"/>
  <c r="M173" i="17"/>
  <c r="O173" i="17" s="1"/>
  <c r="H173" i="17"/>
  <c r="E173" i="17"/>
  <c r="M172" i="17"/>
  <c r="O172" i="17" s="1"/>
  <c r="H172" i="17"/>
  <c r="E172" i="17"/>
  <c r="M171" i="17"/>
  <c r="O171" i="17" s="1"/>
  <c r="H171" i="17"/>
  <c r="E171" i="17"/>
  <c r="O170" i="17"/>
  <c r="M170" i="17"/>
  <c r="H170" i="17"/>
  <c r="E170" i="17"/>
  <c r="M169" i="17"/>
  <c r="O169" i="17" s="1"/>
  <c r="H169" i="17"/>
  <c r="E169" i="17"/>
  <c r="M168" i="17"/>
  <c r="O168" i="17" s="1"/>
  <c r="H168" i="17"/>
  <c r="E168" i="17"/>
  <c r="O167" i="17"/>
  <c r="M167" i="17"/>
  <c r="H167" i="17"/>
  <c r="E167" i="17"/>
  <c r="M166" i="17"/>
  <c r="O166" i="17" s="1"/>
  <c r="H166" i="17"/>
  <c r="E166" i="17"/>
  <c r="M165" i="17"/>
  <c r="O165" i="17" s="1"/>
  <c r="H165" i="17"/>
  <c r="E165" i="17"/>
  <c r="M164" i="17"/>
  <c r="O164" i="17" s="1"/>
  <c r="H164" i="17"/>
  <c r="E164" i="17"/>
  <c r="M163" i="17"/>
  <c r="O163" i="17" s="1"/>
  <c r="H163" i="17"/>
  <c r="E163" i="17"/>
  <c r="M162" i="17"/>
  <c r="L162" i="17"/>
  <c r="H162" i="17"/>
  <c r="E162" i="17"/>
  <c r="M161" i="17"/>
  <c r="L161" i="17"/>
  <c r="H161" i="17"/>
  <c r="E161" i="17"/>
  <c r="M160" i="17"/>
  <c r="L160" i="17"/>
  <c r="H160" i="17"/>
  <c r="E160" i="17"/>
  <c r="M159" i="17"/>
  <c r="L159" i="17"/>
  <c r="H159" i="17"/>
  <c r="E159" i="17"/>
  <c r="M158" i="17"/>
  <c r="L158" i="17"/>
  <c r="H158" i="17"/>
  <c r="E158" i="17"/>
  <c r="M157" i="17"/>
  <c r="L157" i="17"/>
  <c r="H157" i="17"/>
  <c r="E157" i="17"/>
  <c r="M156" i="17"/>
  <c r="L156" i="17"/>
  <c r="H156" i="17"/>
  <c r="E156" i="17"/>
  <c r="M155" i="17"/>
  <c r="L155" i="17"/>
  <c r="H155" i="17"/>
  <c r="E155" i="17"/>
  <c r="M154" i="17"/>
  <c r="L154" i="17"/>
  <c r="H154" i="17"/>
  <c r="E154" i="17"/>
  <c r="M153" i="17"/>
  <c r="L153" i="17"/>
  <c r="H153" i="17"/>
  <c r="E153" i="17"/>
  <c r="M152" i="17"/>
  <c r="L152" i="17"/>
  <c r="H152" i="17"/>
  <c r="E152" i="17"/>
  <c r="M151" i="17"/>
  <c r="L151" i="17"/>
  <c r="H151" i="17"/>
  <c r="E151" i="17"/>
  <c r="M150" i="17"/>
  <c r="L150" i="17"/>
  <c r="H150" i="17"/>
  <c r="E150" i="17"/>
  <c r="M149" i="17"/>
  <c r="L149" i="17"/>
  <c r="H149" i="17"/>
  <c r="E149" i="17"/>
  <c r="M148" i="17"/>
  <c r="L148" i="17"/>
  <c r="H148" i="17"/>
  <c r="E148" i="17"/>
  <c r="M147" i="17"/>
  <c r="L147" i="17"/>
  <c r="O147" i="17" s="1"/>
  <c r="H147" i="17"/>
  <c r="E147" i="17"/>
  <c r="M146" i="17"/>
  <c r="L146" i="17"/>
  <c r="H146" i="17"/>
  <c r="E146" i="17"/>
  <c r="M145" i="17"/>
  <c r="L145" i="17"/>
  <c r="O145" i="17" s="1"/>
  <c r="H145" i="17"/>
  <c r="E145" i="17"/>
  <c r="M144" i="17"/>
  <c r="O144" i="17" s="1"/>
  <c r="L144" i="17"/>
  <c r="H144" i="17"/>
  <c r="E144" i="17"/>
  <c r="M143" i="17"/>
  <c r="L143" i="17"/>
  <c r="H143" i="17"/>
  <c r="E143" i="17"/>
  <c r="M142" i="17"/>
  <c r="L142" i="17"/>
  <c r="H142" i="17"/>
  <c r="E142" i="17"/>
  <c r="M141" i="17"/>
  <c r="L141" i="17"/>
  <c r="O141" i="17" s="1"/>
  <c r="H141" i="17"/>
  <c r="E141" i="17"/>
  <c r="M140" i="17"/>
  <c r="L140" i="17"/>
  <c r="H140" i="17"/>
  <c r="E140" i="17"/>
  <c r="M139" i="17"/>
  <c r="L139" i="17"/>
  <c r="O139" i="17" s="1"/>
  <c r="H139" i="17"/>
  <c r="E139" i="17"/>
  <c r="M138" i="17"/>
  <c r="L138" i="17"/>
  <c r="H138" i="17"/>
  <c r="E138" i="17"/>
  <c r="M137" i="17"/>
  <c r="L137" i="17"/>
  <c r="H137" i="17"/>
  <c r="E137" i="17"/>
  <c r="M136" i="17"/>
  <c r="L136" i="17"/>
  <c r="H136" i="17"/>
  <c r="E136" i="17"/>
  <c r="M135" i="17"/>
  <c r="L135" i="17"/>
  <c r="O135" i="17" s="1"/>
  <c r="H135" i="17"/>
  <c r="E135" i="17"/>
  <c r="O134" i="17"/>
  <c r="M134" i="17"/>
  <c r="L134" i="17"/>
  <c r="H134" i="17"/>
  <c r="E134" i="17"/>
  <c r="M133" i="17"/>
  <c r="L133" i="17"/>
  <c r="H133" i="17"/>
  <c r="E133" i="17"/>
  <c r="M132" i="17"/>
  <c r="L132" i="17"/>
  <c r="H132" i="17"/>
  <c r="E132" i="17"/>
  <c r="M131" i="17"/>
  <c r="L131" i="17"/>
  <c r="O131" i="17" s="1"/>
  <c r="H131" i="17"/>
  <c r="E131" i="17"/>
  <c r="M130" i="17"/>
  <c r="L130" i="17"/>
  <c r="O130" i="17" s="1"/>
  <c r="H130" i="17"/>
  <c r="E130" i="17"/>
  <c r="M129" i="17"/>
  <c r="L129" i="17"/>
  <c r="H129" i="17"/>
  <c r="E129" i="17"/>
  <c r="M128" i="17"/>
  <c r="L128" i="17"/>
  <c r="O128" i="17" s="1"/>
  <c r="H128" i="17"/>
  <c r="E128" i="17"/>
  <c r="M127" i="17"/>
  <c r="L127" i="17"/>
  <c r="H127" i="17"/>
  <c r="E127" i="17"/>
  <c r="L126" i="17"/>
  <c r="O126" i="17" s="1"/>
  <c r="H126" i="17"/>
  <c r="E126" i="17"/>
  <c r="M125" i="17"/>
  <c r="L125" i="17"/>
  <c r="O125" i="17" s="1"/>
  <c r="H125" i="17"/>
  <c r="E125" i="17"/>
  <c r="M124" i="17"/>
  <c r="L124" i="17"/>
  <c r="H124" i="17"/>
  <c r="E124" i="17"/>
  <c r="M123" i="17"/>
  <c r="L123" i="17"/>
  <c r="O123" i="17" s="1"/>
  <c r="H123" i="17"/>
  <c r="E123" i="17"/>
  <c r="M122" i="17"/>
  <c r="L122" i="17"/>
  <c r="H122" i="17"/>
  <c r="E122" i="17"/>
  <c r="M121" i="17"/>
  <c r="L121" i="17"/>
  <c r="H121" i="17"/>
  <c r="E121" i="17"/>
  <c r="M120" i="17"/>
  <c r="L120" i="17"/>
  <c r="H120" i="17"/>
  <c r="E120" i="17"/>
  <c r="M119" i="17"/>
  <c r="L119" i="17"/>
  <c r="H119" i="17"/>
  <c r="E119" i="17"/>
  <c r="M118" i="17"/>
  <c r="O118" i="17" s="1"/>
  <c r="L118" i="17"/>
  <c r="H118" i="17"/>
  <c r="E118" i="17"/>
  <c r="M117" i="17"/>
  <c r="L117" i="17"/>
  <c r="H117" i="17"/>
  <c r="E117" i="17"/>
  <c r="M116" i="17"/>
  <c r="L116" i="17"/>
  <c r="H116" i="17"/>
  <c r="E116" i="17"/>
  <c r="M115" i="17"/>
  <c r="L115" i="17"/>
  <c r="H115" i="17"/>
  <c r="E115" i="17"/>
  <c r="M114" i="17"/>
  <c r="L114" i="17"/>
  <c r="H114" i="17"/>
  <c r="E114" i="17"/>
  <c r="M113" i="17"/>
  <c r="O113" i="17" s="1"/>
  <c r="H113" i="17"/>
  <c r="E113" i="17"/>
  <c r="M112" i="17"/>
  <c r="L112" i="17"/>
  <c r="H112" i="17"/>
  <c r="E112" i="17"/>
  <c r="M111" i="17"/>
  <c r="L111" i="17"/>
  <c r="H111" i="17"/>
  <c r="E111" i="17"/>
  <c r="M110" i="17"/>
  <c r="L110" i="17"/>
  <c r="H110" i="17"/>
  <c r="E110" i="17"/>
  <c r="M109" i="17"/>
  <c r="O109" i="17" s="1"/>
  <c r="H109" i="17"/>
  <c r="E109" i="17"/>
  <c r="M108" i="17"/>
  <c r="L108" i="17"/>
  <c r="O108" i="17" s="1"/>
  <c r="H108" i="17"/>
  <c r="E108" i="17"/>
  <c r="M107" i="17"/>
  <c r="L107" i="17"/>
  <c r="H107" i="17"/>
  <c r="E107" i="17"/>
  <c r="M106" i="17"/>
  <c r="L106" i="17"/>
  <c r="H106" i="17"/>
  <c r="E106" i="17"/>
  <c r="M105" i="17"/>
  <c r="O105" i="17" s="1"/>
  <c r="H105" i="17"/>
  <c r="E105" i="17"/>
  <c r="M104" i="17"/>
  <c r="L104" i="17"/>
  <c r="H104" i="17"/>
  <c r="E104" i="17"/>
  <c r="M103" i="17"/>
  <c r="O103" i="17" s="1"/>
  <c r="H103" i="17"/>
  <c r="E103" i="17"/>
  <c r="M102" i="17"/>
  <c r="O102" i="17" s="1"/>
  <c r="H102" i="17"/>
  <c r="E102" i="17"/>
  <c r="M101" i="17"/>
  <c r="O101" i="17" s="1"/>
  <c r="L101" i="17"/>
  <c r="H101" i="17"/>
  <c r="E101" i="17"/>
  <c r="M100" i="17"/>
  <c r="L100" i="17"/>
  <c r="H100" i="17"/>
  <c r="E100" i="17"/>
  <c r="M99" i="17"/>
  <c r="L99" i="17"/>
  <c r="O99" i="17" s="1"/>
  <c r="H99" i="17"/>
  <c r="E99" i="17"/>
  <c r="M98" i="17"/>
  <c r="L98" i="17"/>
  <c r="H98" i="17"/>
  <c r="E98" i="17"/>
  <c r="M97" i="17"/>
  <c r="L97" i="17"/>
  <c r="H97" i="17"/>
  <c r="E97" i="17"/>
  <c r="M96" i="17"/>
  <c r="L96" i="17"/>
  <c r="H96" i="17"/>
  <c r="E96" i="17"/>
  <c r="M95" i="17"/>
  <c r="L95" i="17"/>
  <c r="H95" i="17"/>
  <c r="E95" i="17"/>
  <c r="M94" i="17"/>
  <c r="L94" i="17"/>
  <c r="H94" i="17"/>
  <c r="E94" i="17"/>
  <c r="M93" i="17"/>
  <c r="L93" i="17"/>
  <c r="H93" i="17"/>
  <c r="E93" i="17"/>
  <c r="M92" i="17"/>
  <c r="O92" i="17" s="1"/>
  <c r="H92" i="17"/>
  <c r="E92" i="17"/>
  <c r="O91" i="17"/>
  <c r="M91" i="17"/>
  <c r="H91" i="17"/>
  <c r="E91" i="17"/>
  <c r="M90" i="17"/>
  <c r="L90" i="17"/>
  <c r="H90" i="17"/>
  <c r="E90" i="17"/>
  <c r="M89" i="17"/>
  <c r="L89" i="17"/>
  <c r="H89" i="17"/>
  <c r="E89" i="17"/>
  <c r="M88" i="17"/>
  <c r="L88" i="17"/>
  <c r="H88" i="17"/>
  <c r="E88" i="17"/>
  <c r="M87" i="17"/>
  <c r="L87" i="17"/>
  <c r="H87" i="17"/>
  <c r="E87" i="17"/>
  <c r="M86" i="17"/>
  <c r="O86" i="17" s="1"/>
  <c r="H86" i="17"/>
  <c r="E86" i="17"/>
  <c r="M85" i="17"/>
  <c r="L85" i="17"/>
  <c r="O85" i="17" s="1"/>
  <c r="H85" i="17"/>
  <c r="E85" i="17"/>
  <c r="M84" i="17"/>
  <c r="L84" i="17"/>
  <c r="H84" i="17"/>
  <c r="E84" i="17"/>
  <c r="M83" i="17"/>
  <c r="L83" i="17"/>
  <c r="H83" i="17"/>
  <c r="E83" i="17"/>
  <c r="M82" i="17"/>
  <c r="L82" i="17"/>
  <c r="O82" i="17" s="1"/>
  <c r="H82" i="17"/>
  <c r="E82" i="17"/>
  <c r="M81" i="17"/>
  <c r="L81" i="17"/>
  <c r="O81" i="17" s="1"/>
  <c r="E81" i="17"/>
  <c r="M80" i="17"/>
  <c r="L80" i="17"/>
  <c r="H80" i="17"/>
  <c r="E80" i="17"/>
  <c r="M79" i="17"/>
  <c r="L79" i="17"/>
  <c r="H79" i="17"/>
  <c r="E79" i="17"/>
  <c r="M78" i="17"/>
  <c r="L78" i="17"/>
  <c r="O78" i="17" s="1"/>
  <c r="H78" i="17"/>
  <c r="E78" i="17"/>
  <c r="M77" i="17"/>
  <c r="O77" i="17" s="1"/>
  <c r="H77" i="17"/>
  <c r="E77" i="17"/>
  <c r="M76" i="17"/>
  <c r="O76" i="17" s="1"/>
  <c r="H76" i="17"/>
  <c r="E76" i="17"/>
  <c r="M75" i="17"/>
  <c r="L75" i="17"/>
  <c r="H75" i="17"/>
  <c r="E75" i="17"/>
  <c r="O74" i="17"/>
  <c r="M74" i="17"/>
  <c r="L74" i="17"/>
  <c r="H74" i="17"/>
  <c r="E74" i="17"/>
  <c r="M73" i="17"/>
  <c r="L73" i="17"/>
  <c r="H73" i="17"/>
  <c r="E73" i="17"/>
  <c r="M72" i="17"/>
  <c r="L72" i="17"/>
  <c r="O72" i="17" s="1"/>
  <c r="H72" i="17"/>
  <c r="E72" i="17"/>
  <c r="M71" i="17"/>
  <c r="L71" i="17"/>
  <c r="H71" i="17"/>
  <c r="E71" i="17"/>
  <c r="M70" i="17"/>
  <c r="L70" i="17"/>
  <c r="H70" i="17"/>
  <c r="E70" i="17"/>
  <c r="M69" i="17"/>
  <c r="L69" i="17"/>
  <c r="O69" i="17" s="1"/>
  <c r="H69" i="17"/>
  <c r="E69" i="17"/>
  <c r="M68" i="17"/>
  <c r="L68" i="17"/>
  <c r="H68" i="17"/>
  <c r="E68" i="17"/>
  <c r="M67" i="17"/>
  <c r="L67" i="17"/>
  <c r="H67" i="17"/>
  <c r="E67" i="17"/>
  <c r="M66" i="17"/>
  <c r="L66" i="17"/>
  <c r="H66" i="17"/>
  <c r="E66" i="17"/>
  <c r="M65" i="17"/>
  <c r="L65" i="17"/>
  <c r="H65" i="17"/>
  <c r="E65" i="17"/>
  <c r="M64" i="17"/>
  <c r="L64" i="17"/>
  <c r="H64" i="17"/>
  <c r="E64" i="17"/>
  <c r="M63" i="17"/>
  <c r="L63" i="17"/>
  <c r="O63" i="17" s="1"/>
  <c r="H63" i="17"/>
  <c r="E63" i="17"/>
  <c r="M62" i="17"/>
  <c r="L62" i="17"/>
  <c r="H62" i="17"/>
  <c r="E62" i="17"/>
  <c r="M61" i="17"/>
  <c r="L61" i="17"/>
  <c r="H61" i="17"/>
  <c r="E61" i="17"/>
  <c r="M60" i="17"/>
  <c r="L60" i="17"/>
  <c r="O60" i="17" s="1"/>
  <c r="H60" i="17"/>
  <c r="E60" i="17"/>
  <c r="M59" i="17"/>
  <c r="L59" i="17"/>
  <c r="H59" i="17"/>
  <c r="E59" i="17"/>
  <c r="M58" i="17"/>
  <c r="L58" i="17"/>
  <c r="O58" i="17" s="1"/>
  <c r="H58" i="17"/>
  <c r="E58" i="17"/>
  <c r="M57" i="17"/>
  <c r="L57" i="17"/>
  <c r="H57" i="17"/>
  <c r="E57" i="17"/>
  <c r="M56" i="17"/>
  <c r="L56" i="17"/>
  <c r="H56" i="17"/>
  <c r="E56" i="17"/>
  <c r="M55" i="17"/>
  <c r="L55" i="17"/>
  <c r="H55" i="17"/>
  <c r="E55" i="17"/>
  <c r="M54" i="17"/>
  <c r="L54" i="17"/>
  <c r="H54" i="17"/>
  <c r="E54" i="17"/>
  <c r="M53" i="17"/>
  <c r="L53" i="17"/>
  <c r="H53" i="17"/>
  <c r="E53" i="17"/>
  <c r="M52" i="17"/>
  <c r="L52" i="17"/>
  <c r="H52" i="17"/>
  <c r="E52" i="17"/>
  <c r="M51" i="17"/>
  <c r="O51" i="17" s="1"/>
  <c r="L51" i="17"/>
  <c r="H51" i="17"/>
  <c r="E51" i="17"/>
  <c r="M50" i="17"/>
  <c r="L50" i="17"/>
  <c r="H50" i="17"/>
  <c r="E50" i="17"/>
  <c r="M49" i="17"/>
  <c r="L49" i="17"/>
  <c r="H49" i="17"/>
  <c r="E49" i="17"/>
  <c r="M48" i="17"/>
  <c r="L48" i="17"/>
  <c r="O48" i="17" s="1"/>
  <c r="H48" i="17"/>
  <c r="E48" i="17"/>
  <c r="M47" i="17"/>
  <c r="L47" i="17"/>
  <c r="O47" i="17" s="1"/>
  <c r="H47" i="17"/>
  <c r="E47" i="17"/>
  <c r="M46" i="17"/>
  <c r="L46" i="17"/>
  <c r="O46" i="17" s="1"/>
  <c r="H46" i="17"/>
  <c r="E46" i="17"/>
  <c r="M45" i="17"/>
  <c r="O45" i="17" s="1"/>
  <c r="L45" i="17"/>
  <c r="H45" i="17"/>
  <c r="E45" i="17"/>
  <c r="M44" i="17"/>
  <c r="O44" i="17" s="1"/>
  <c r="L44" i="17"/>
  <c r="H44" i="17"/>
  <c r="E44" i="17"/>
  <c r="M43" i="17"/>
  <c r="L43" i="17"/>
  <c r="H43" i="17"/>
  <c r="E43" i="17"/>
  <c r="M42" i="17"/>
  <c r="L42" i="17"/>
  <c r="H42" i="17"/>
  <c r="E42" i="17"/>
  <c r="M41" i="17"/>
  <c r="L41" i="17"/>
  <c r="H41" i="17"/>
  <c r="E41" i="17"/>
  <c r="M40" i="17"/>
  <c r="L40" i="17"/>
  <c r="H40" i="17"/>
  <c r="E40" i="17"/>
  <c r="M39" i="17"/>
  <c r="L39" i="17"/>
  <c r="H39" i="17"/>
  <c r="E39" i="17"/>
  <c r="M38" i="17"/>
  <c r="O38" i="17" s="1"/>
  <c r="L38" i="17"/>
  <c r="H38" i="17"/>
  <c r="E38" i="17"/>
  <c r="M37" i="17"/>
  <c r="L37" i="17"/>
  <c r="H37" i="17"/>
  <c r="E37" i="17"/>
  <c r="M36" i="17"/>
  <c r="L36" i="17"/>
  <c r="H36" i="17"/>
  <c r="E36" i="17"/>
  <c r="M35" i="17"/>
  <c r="L35" i="17"/>
  <c r="H35" i="17"/>
  <c r="E35" i="17"/>
  <c r="M34" i="17"/>
  <c r="L34" i="17"/>
  <c r="H34" i="17"/>
  <c r="E34" i="17"/>
  <c r="M33" i="17"/>
  <c r="L33" i="17"/>
  <c r="H33" i="17"/>
  <c r="E33" i="17"/>
  <c r="M32" i="17"/>
  <c r="L32" i="17"/>
  <c r="H32" i="17"/>
  <c r="E32" i="17"/>
  <c r="M31" i="17"/>
  <c r="L31" i="17"/>
  <c r="H31" i="17"/>
  <c r="E31" i="17"/>
  <c r="M30" i="17"/>
  <c r="L30" i="17"/>
  <c r="H30" i="17"/>
  <c r="E30" i="17"/>
  <c r="M29" i="17"/>
  <c r="L29" i="17"/>
  <c r="H29" i="17"/>
  <c r="E29" i="17"/>
  <c r="M28" i="17"/>
  <c r="L28" i="17"/>
  <c r="H28" i="17"/>
  <c r="E28" i="17"/>
  <c r="M27" i="17"/>
  <c r="L27" i="17"/>
  <c r="H27" i="17"/>
  <c r="E27" i="17"/>
  <c r="M26" i="17"/>
  <c r="L26" i="17"/>
  <c r="H26" i="17"/>
  <c r="E26" i="17"/>
  <c r="M25" i="17"/>
  <c r="L25" i="17"/>
  <c r="H25" i="17"/>
  <c r="E25" i="17"/>
  <c r="M24" i="17"/>
  <c r="L24" i="17"/>
  <c r="H24" i="17"/>
  <c r="E24" i="17"/>
  <c r="M23" i="17"/>
  <c r="L23" i="17"/>
  <c r="H23" i="17"/>
  <c r="E23" i="17"/>
  <c r="M22" i="17"/>
  <c r="L22" i="17"/>
  <c r="H22" i="17"/>
  <c r="E22" i="17"/>
  <c r="M21" i="17"/>
  <c r="L21" i="17"/>
  <c r="H21" i="17"/>
  <c r="E21" i="17"/>
  <c r="M20" i="17"/>
  <c r="L20" i="17"/>
  <c r="O20" i="17" s="1"/>
  <c r="H20" i="17"/>
  <c r="E20" i="17"/>
  <c r="M19" i="17"/>
  <c r="L19" i="17"/>
  <c r="H19" i="17"/>
  <c r="E19" i="17"/>
  <c r="M18" i="17"/>
  <c r="L18" i="17"/>
  <c r="H18" i="17"/>
  <c r="E18" i="17"/>
  <c r="M17" i="17"/>
  <c r="L17" i="17"/>
  <c r="H17" i="17"/>
  <c r="E17" i="17"/>
  <c r="M16" i="17"/>
  <c r="L16" i="17"/>
  <c r="O16" i="17" s="1"/>
  <c r="H16" i="17"/>
  <c r="E16" i="17"/>
  <c r="M15" i="17"/>
  <c r="L15" i="17"/>
  <c r="H15" i="17"/>
  <c r="E15" i="17"/>
  <c r="M13" i="17"/>
  <c r="L13" i="17"/>
  <c r="N12" i="17"/>
  <c r="M12" i="17"/>
  <c r="N10" i="17"/>
  <c r="M10" i="17"/>
  <c r="L10" i="17"/>
  <c r="M9" i="17"/>
  <c r="J9" i="17"/>
  <c r="M7" i="17"/>
  <c r="N5" i="17"/>
  <c r="M5" i="17"/>
  <c r="M4" i="17"/>
  <c r="N3" i="17"/>
  <c r="M3" i="17"/>
  <c r="J3" i="17"/>
  <c r="D6" i="10"/>
  <c r="D12" i="10"/>
  <c r="J12" i="10"/>
  <c r="I9" i="10"/>
  <c r="K6" i="10"/>
  <c r="G16" i="16"/>
  <c r="F16" i="16"/>
  <c r="C16" i="16"/>
  <c r="G17" i="16"/>
  <c r="F17" i="16"/>
  <c r="B17" i="16"/>
  <c r="L17" i="16" s="1"/>
  <c r="C17" i="16"/>
  <c r="B16" i="16"/>
  <c r="L16" i="16" s="1"/>
  <c r="B11" i="16"/>
  <c r="L11" i="16" s="1"/>
  <c r="I17" i="16"/>
  <c r="N17" i="16"/>
  <c r="M17" i="16"/>
  <c r="J16" i="16"/>
  <c r="N16" i="16"/>
  <c r="M16" i="16"/>
  <c r="K11" i="16"/>
  <c r="M11" i="16"/>
  <c r="G11" i="15"/>
  <c r="F11" i="15"/>
  <c r="B11" i="15"/>
  <c r="L11" i="15" s="1"/>
  <c r="G18" i="15"/>
  <c r="F18" i="15"/>
  <c r="C18" i="15"/>
  <c r="E18" i="15" s="1"/>
  <c r="C11" i="15"/>
  <c r="J23" i="15"/>
  <c r="K18" i="15"/>
  <c r="N18" i="15"/>
  <c r="M18" i="15"/>
  <c r="L18" i="15"/>
  <c r="N11" i="15"/>
  <c r="M11" i="15"/>
  <c r="I11" i="15"/>
  <c r="G29" i="6"/>
  <c r="F29" i="6"/>
  <c r="C29" i="6"/>
  <c r="E29" i="6" s="1"/>
  <c r="L21" i="6"/>
  <c r="I7" i="6"/>
  <c r="N29" i="6"/>
  <c r="M29" i="6"/>
  <c r="L29" i="6"/>
  <c r="M21" i="6"/>
  <c r="M7" i="6"/>
  <c r="M6" i="6"/>
  <c r="G16" i="14"/>
  <c r="F16" i="14"/>
  <c r="C16" i="14"/>
  <c r="G17" i="14"/>
  <c r="F17" i="14"/>
  <c r="C17" i="14"/>
  <c r="B16" i="14"/>
  <c r="B17" i="14"/>
  <c r="N16" i="14"/>
  <c r="N17" i="14"/>
  <c r="K5" i="14"/>
  <c r="I20" i="14"/>
  <c r="K17" i="14"/>
  <c r="J16" i="14"/>
  <c r="I12" i="14"/>
  <c r="K15" i="4"/>
  <c r="K13" i="4"/>
  <c r="C19" i="13"/>
  <c r="B15" i="13"/>
  <c r="C14" i="13"/>
  <c r="D13" i="13"/>
  <c r="D20" i="13"/>
  <c r="I20" i="13"/>
  <c r="K19" i="13"/>
  <c r="K8" i="13"/>
  <c r="J3" i="13"/>
  <c r="G4" i="16"/>
  <c r="F4" i="16"/>
  <c r="C4" i="16"/>
  <c r="G12" i="16"/>
  <c r="F12" i="16"/>
  <c r="B12" i="16"/>
  <c r="G24" i="16"/>
  <c r="F24" i="16"/>
  <c r="C24" i="16"/>
  <c r="B24" i="16"/>
  <c r="C12" i="16"/>
  <c r="B4" i="16"/>
  <c r="D12" i="16"/>
  <c r="D23" i="16"/>
  <c r="N24" i="16"/>
  <c r="J24" i="16"/>
  <c r="K23" i="16"/>
  <c r="N12" i="16"/>
  <c r="I12" i="16"/>
  <c r="I7" i="16"/>
  <c r="N4" i="16"/>
  <c r="J4" i="16"/>
  <c r="G15" i="15"/>
  <c r="F15" i="15"/>
  <c r="C15" i="15"/>
  <c r="G4" i="15"/>
  <c r="F4" i="15"/>
  <c r="C4" i="15"/>
  <c r="B15" i="15"/>
  <c r="B4" i="15"/>
  <c r="N15" i="15"/>
  <c r="J15" i="15"/>
  <c r="I7" i="15"/>
  <c r="N4" i="15"/>
  <c r="K4" i="15"/>
  <c r="G25" i="6"/>
  <c r="F25" i="6"/>
  <c r="C25" i="6"/>
  <c r="B25" i="6"/>
  <c r="B30" i="6"/>
  <c r="K30" i="6"/>
  <c r="N25" i="6"/>
  <c r="J25" i="6"/>
  <c r="H8" i="16" l="1"/>
  <c r="H9" i="16"/>
  <c r="H20" i="16"/>
  <c r="E9" i="16"/>
  <c r="H19" i="16"/>
  <c r="E19" i="16"/>
  <c r="O20" i="16"/>
  <c r="O19" i="16"/>
  <c r="O8" i="16"/>
  <c r="L13" i="16"/>
  <c r="O13" i="16" s="1"/>
  <c r="O21" i="16"/>
  <c r="O9" i="19"/>
  <c r="E9" i="19"/>
  <c r="O33" i="19"/>
  <c r="O28" i="19"/>
  <c r="O31" i="19"/>
  <c r="O65" i="19"/>
  <c r="O32" i="19"/>
  <c r="E7" i="19"/>
  <c r="O61" i="19"/>
  <c r="O70" i="19"/>
  <c r="O14" i="19"/>
  <c r="O68" i="19"/>
  <c r="O21" i="19"/>
  <c r="O15" i="19"/>
  <c r="O42" i="19"/>
  <c r="O48" i="19"/>
  <c r="O51" i="19"/>
  <c r="O57" i="19"/>
  <c r="O60" i="19"/>
  <c r="O63" i="19"/>
  <c r="O66" i="19"/>
  <c r="O69" i="19"/>
  <c r="E8" i="19"/>
  <c r="O19" i="19"/>
  <c r="O22" i="19"/>
  <c r="H12" i="6"/>
  <c r="E13" i="6"/>
  <c r="E18" i="6"/>
  <c r="H8" i="19"/>
  <c r="E3" i="19"/>
  <c r="O54" i="19"/>
  <c r="O37" i="19"/>
  <c r="H6" i="19"/>
  <c r="O17" i="19"/>
  <c r="O20" i="19"/>
  <c r="O23" i="19"/>
  <c r="O46" i="19"/>
  <c r="O49" i="19"/>
  <c r="O52" i="19"/>
  <c r="O62" i="19"/>
  <c r="O12" i="19"/>
  <c r="O29" i="19"/>
  <c r="O38" i="19"/>
  <c r="O6" i="19"/>
  <c r="O11" i="19"/>
  <c r="O25" i="19"/>
  <c r="O10" i="19"/>
  <c r="O24" i="19"/>
  <c r="O36" i="19"/>
  <c r="O53" i="19"/>
  <c r="O56" i="19"/>
  <c r="O67" i="19"/>
  <c r="O8" i="19"/>
  <c r="O45" i="19"/>
  <c r="O30" i="19"/>
  <c r="O59" i="19"/>
  <c r="O17" i="15"/>
  <c r="H21" i="15"/>
  <c r="O20" i="15"/>
  <c r="O6" i="15"/>
  <c r="H11" i="14"/>
  <c r="H19" i="14"/>
  <c r="H13" i="14"/>
  <c r="O8" i="14"/>
  <c r="E19" i="14"/>
  <c r="E8" i="14"/>
  <c r="E13" i="14"/>
  <c r="H9" i="4"/>
  <c r="O29" i="4"/>
  <c r="H3" i="19"/>
  <c r="H5" i="19"/>
  <c r="H7" i="19"/>
  <c r="H13" i="17"/>
  <c r="H8" i="17"/>
  <c r="E8" i="17"/>
  <c r="H23" i="6"/>
  <c r="H17" i="6"/>
  <c r="E17" i="6"/>
  <c r="O18" i="6"/>
  <c r="H22" i="13"/>
  <c r="O22" i="13"/>
  <c r="O14" i="4"/>
  <c r="O5" i="19"/>
  <c r="L7" i="19"/>
  <c r="O7" i="19" s="1"/>
  <c r="L3" i="19"/>
  <c r="O3" i="19" s="1"/>
  <c r="E5" i="19"/>
  <c r="O53" i="17"/>
  <c r="O59" i="17"/>
  <c r="O79" i="17"/>
  <c r="O127" i="17"/>
  <c r="O129" i="17"/>
  <c r="O24" i="17"/>
  <c r="O36" i="17"/>
  <c r="O40" i="17"/>
  <c r="O42" i="17"/>
  <c r="O75" i="17"/>
  <c r="O90" i="17"/>
  <c r="O117" i="17"/>
  <c r="O151" i="17"/>
  <c r="O153" i="17"/>
  <c r="O155" i="17"/>
  <c r="O157" i="17"/>
  <c r="O107" i="17"/>
  <c r="O143" i="17"/>
  <c r="E6" i="17"/>
  <c r="E14" i="17"/>
  <c r="O120" i="17"/>
  <c r="O124" i="17"/>
  <c r="O19" i="17"/>
  <c r="O23" i="17"/>
  <c r="O27" i="17"/>
  <c r="O35" i="17"/>
  <c r="O43" i="17"/>
  <c r="O93" i="17"/>
  <c r="O110" i="17"/>
  <c r="O136" i="17"/>
  <c r="O138" i="17"/>
  <c r="O142" i="17"/>
  <c r="O146" i="17"/>
  <c r="O148" i="17"/>
  <c r="O150" i="17"/>
  <c r="O152" i="17"/>
  <c r="O154" i="17"/>
  <c r="O156" i="17"/>
  <c r="O158" i="17"/>
  <c r="O162" i="17"/>
  <c r="O17" i="6"/>
  <c r="H22" i="6"/>
  <c r="E11" i="6"/>
  <c r="H12" i="13"/>
  <c r="E12" i="13"/>
  <c r="O12" i="13"/>
  <c r="E6" i="13"/>
  <c r="H5" i="13"/>
  <c r="H3" i="18"/>
  <c r="H5" i="18"/>
  <c r="H6" i="18"/>
  <c r="O3" i="18"/>
  <c r="O4" i="18"/>
  <c r="O13" i="18"/>
  <c r="O12" i="18"/>
  <c r="O11" i="18"/>
  <c r="E12" i="18"/>
  <c r="L8" i="18"/>
  <c r="O8" i="18" s="1"/>
  <c r="L7" i="18"/>
  <c r="O7" i="18" s="1"/>
  <c r="L9" i="18"/>
  <c r="O9" i="18" s="1"/>
  <c r="E13" i="18"/>
  <c r="E11" i="18"/>
  <c r="O13" i="14"/>
  <c r="E3" i="14"/>
  <c r="H8" i="14"/>
  <c r="E9" i="14"/>
  <c r="H6" i="4"/>
  <c r="E22" i="4"/>
  <c r="O24" i="4"/>
  <c r="E24" i="4"/>
  <c r="H10" i="16"/>
  <c r="H5" i="16"/>
  <c r="H13" i="16"/>
  <c r="O10" i="16"/>
  <c r="E15" i="16"/>
  <c r="E3" i="16"/>
  <c r="E18" i="16"/>
  <c r="E10" i="16"/>
  <c r="L15" i="16"/>
  <c r="O15" i="16" s="1"/>
  <c r="O9" i="14"/>
  <c r="H9" i="14"/>
  <c r="H3" i="14"/>
  <c r="L3" i="14"/>
  <c r="O3" i="14" s="1"/>
  <c r="H18" i="14"/>
  <c r="O18" i="14"/>
  <c r="O21" i="14"/>
  <c r="O5" i="13"/>
  <c r="O17" i="13"/>
  <c r="L6" i="13"/>
  <c r="O6" i="13" s="1"/>
  <c r="E20" i="15"/>
  <c r="E16" i="15"/>
  <c r="H16" i="15"/>
  <c r="O16" i="15"/>
  <c r="O24" i="15"/>
  <c r="L12" i="15"/>
  <c r="O12" i="15" s="1"/>
  <c r="O21" i="15"/>
  <c r="E21" i="15"/>
  <c r="E24" i="15"/>
  <c r="E14" i="15"/>
  <c r="H11" i="6"/>
  <c r="E27" i="6"/>
  <c r="H13" i="6"/>
  <c r="E24" i="6"/>
  <c r="O11" i="6"/>
  <c r="E8" i="6"/>
  <c r="E25" i="4"/>
  <c r="O20" i="4"/>
  <c r="O6" i="4"/>
  <c r="E10" i="4"/>
  <c r="H20" i="4"/>
  <c r="E6" i="4"/>
  <c r="E17" i="4"/>
  <c r="H17" i="4"/>
  <c r="E4" i="8"/>
  <c r="O4" i="8"/>
  <c r="O5" i="8"/>
  <c r="L18" i="16"/>
  <c r="O18" i="16" s="1"/>
  <c r="E21" i="16"/>
  <c r="H21" i="16"/>
  <c r="H18" i="16"/>
  <c r="H3" i="16"/>
  <c r="L3" i="16"/>
  <c r="O3" i="16" s="1"/>
  <c r="E6" i="16"/>
  <c r="O14" i="16"/>
  <c r="E14" i="16"/>
  <c r="H14" i="15"/>
  <c r="H12" i="15"/>
  <c r="O14" i="15"/>
  <c r="H24" i="15"/>
  <c r="O10" i="15"/>
  <c r="E9" i="15"/>
  <c r="H8" i="15"/>
  <c r="E8" i="15"/>
  <c r="O5" i="15"/>
  <c r="H8" i="10"/>
  <c r="H10" i="10"/>
  <c r="O8" i="10"/>
  <c r="E8" i="10"/>
  <c r="O7" i="10"/>
  <c r="O8" i="6"/>
  <c r="E5" i="6"/>
  <c r="E6" i="6"/>
  <c r="H5" i="6"/>
  <c r="O28" i="6"/>
  <c r="O5" i="6"/>
  <c r="H33" i="6"/>
  <c r="O15" i="6"/>
  <c r="H24" i="6"/>
  <c r="H8" i="4"/>
  <c r="O8" i="4"/>
  <c r="E23" i="4"/>
  <c r="E26" i="4"/>
  <c r="H5" i="4"/>
  <c r="H11" i="17"/>
  <c r="O11" i="17"/>
  <c r="O33" i="17"/>
  <c r="O62" i="17"/>
  <c r="O65" i="17"/>
  <c r="O68" i="17"/>
  <c r="O71" i="17"/>
  <c r="O89" i="17"/>
  <c r="O98" i="17"/>
  <c r="O104" i="17"/>
  <c r="O50" i="17"/>
  <c r="O39" i="17"/>
  <c r="O21" i="17"/>
  <c r="O25" i="17"/>
  <c r="O54" i="17"/>
  <c r="O57" i="17"/>
  <c r="O80" i="17"/>
  <c r="O83" i="17"/>
  <c r="O114" i="17"/>
  <c r="O137" i="17"/>
  <c r="O10" i="17"/>
  <c r="O132" i="17"/>
  <c r="E4" i="17"/>
  <c r="O15" i="17"/>
  <c r="O18" i="17"/>
  <c r="O32" i="17"/>
  <c r="O64" i="17"/>
  <c r="O67" i="17"/>
  <c r="O88" i="17"/>
  <c r="O112" i="17"/>
  <c r="O115" i="17"/>
  <c r="O121" i="17"/>
  <c r="O6" i="17"/>
  <c r="O26" i="17"/>
  <c r="O29" i="17"/>
  <c r="O37" i="17"/>
  <c r="O73" i="17"/>
  <c r="O96" i="17"/>
  <c r="O140" i="17"/>
  <c r="O160" i="17"/>
  <c r="O116" i="17"/>
  <c r="O30" i="17"/>
  <c r="O49" i="17"/>
  <c r="O94" i="17"/>
  <c r="O97" i="17"/>
  <c r="O111" i="17"/>
  <c r="O149" i="17"/>
  <c r="O161" i="17"/>
  <c r="O22" i="17"/>
  <c r="O41" i="17"/>
  <c r="O52" i="17"/>
  <c r="O55" i="17"/>
  <c r="O66" i="17"/>
  <c r="O100" i="17"/>
  <c r="O106" i="17"/>
  <c r="O119" i="17"/>
  <c r="O122" i="17"/>
  <c r="O133" i="17"/>
  <c r="O3" i="17"/>
  <c r="O17" i="17"/>
  <c r="O28" i="17"/>
  <c r="O31" i="17"/>
  <c r="O61" i="17"/>
  <c r="O95" i="17"/>
  <c r="O159" i="17"/>
  <c r="O34" i="17"/>
  <c r="O56" i="17"/>
  <c r="O70" i="17"/>
  <c r="O84" i="17"/>
  <c r="O87" i="17"/>
  <c r="H7" i="10"/>
  <c r="E7" i="10"/>
  <c r="O3" i="10"/>
  <c r="E4" i="10"/>
  <c r="E3" i="10"/>
  <c r="O5" i="10"/>
  <c r="E5" i="10"/>
  <c r="L11" i="10"/>
  <c r="O11" i="10" s="1"/>
  <c r="H15" i="6"/>
  <c r="H28" i="6"/>
  <c r="O24" i="6"/>
  <c r="E14" i="6"/>
  <c r="O27" i="6"/>
  <c r="H4" i="14"/>
  <c r="E15" i="14"/>
  <c r="E10" i="14"/>
  <c r="O4" i="14"/>
  <c r="E4" i="14"/>
  <c r="H15" i="14"/>
  <c r="H6" i="13"/>
  <c r="O11" i="13"/>
  <c r="H26" i="4"/>
  <c r="O17" i="4"/>
  <c r="E20" i="4"/>
  <c r="H23" i="4"/>
  <c r="E22" i="16"/>
  <c r="H5" i="8"/>
  <c r="E6" i="8"/>
  <c r="O6" i="8"/>
  <c r="H6" i="15"/>
  <c r="H19" i="15"/>
  <c r="L19" i="15"/>
  <c r="O19" i="15" s="1"/>
  <c r="H5" i="15"/>
  <c r="E5" i="15"/>
  <c r="H10" i="15"/>
  <c r="E6" i="15"/>
  <c r="E3" i="15"/>
  <c r="H9" i="15"/>
  <c r="H3" i="15"/>
  <c r="O9" i="15"/>
  <c r="H22" i="15"/>
  <c r="O15" i="14"/>
  <c r="H21" i="14"/>
  <c r="H10" i="14"/>
  <c r="O10" i="14"/>
  <c r="H27" i="6"/>
  <c r="H14" i="6"/>
  <c r="O14" i="6"/>
  <c r="E10" i="6"/>
  <c r="H4" i="6"/>
  <c r="E4" i="6"/>
  <c r="E33" i="6"/>
  <c r="H10" i="6"/>
  <c r="L33" i="6"/>
  <c r="O33" i="6" s="1"/>
  <c r="L19" i="6"/>
  <c r="O19" i="6" s="1"/>
  <c r="O4" i="6"/>
  <c r="E20" i="6"/>
  <c r="E31" i="6"/>
  <c r="O10" i="6"/>
  <c r="O13" i="6"/>
  <c r="E13" i="10"/>
  <c r="H13" i="10"/>
  <c r="O13" i="10"/>
  <c r="H10" i="4"/>
  <c r="O23" i="4"/>
  <c r="E5" i="4"/>
  <c r="O26" i="4"/>
  <c r="O10" i="4"/>
  <c r="E11" i="4"/>
  <c r="H22" i="4"/>
  <c r="O5" i="4"/>
  <c r="O4" i="4"/>
  <c r="H19" i="4"/>
  <c r="H9" i="13"/>
  <c r="H22" i="16"/>
  <c r="H14" i="16"/>
  <c r="H6" i="16"/>
  <c r="H15" i="16"/>
  <c r="H11" i="4"/>
  <c r="H4" i="4"/>
  <c r="O25" i="4"/>
  <c r="E12" i="4"/>
  <c r="H4" i="13"/>
  <c r="H17" i="13"/>
  <c r="E17" i="13"/>
  <c r="H18" i="13"/>
  <c r="E16" i="13"/>
  <c r="O16" i="13"/>
  <c r="H16" i="13"/>
  <c r="H14" i="14"/>
  <c r="E14" i="14"/>
  <c r="H19" i="6"/>
  <c r="O11" i="4"/>
  <c r="L28" i="4"/>
  <c r="O28" i="4" s="1"/>
  <c r="E4" i="4"/>
  <c r="O19" i="4"/>
  <c r="E7" i="4"/>
  <c r="E19" i="4"/>
  <c r="H21" i="13"/>
  <c r="O18" i="13"/>
  <c r="O21" i="13"/>
  <c r="O9" i="13"/>
  <c r="O14" i="14"/>
  <c r="E32" i="6"/>
  <c r="E16" i="6"/>
  <c r="H9" i="6"/>
  <c r="E26" i="6"/>
  <c r="E21" i="13"/>
  <c r="O4" i="13"/>
  <c r="O6" i="16"/>
  <c r="O22" i="16"/>
  <c r="E17" i="16"/>
  <c r="E11" i="16"/>
  <c r="O5" i="16"/>
  <c r="O17" i="16"/>
  <c r="E5" i="16"/>
  <c r="H16" i="16"/>
  <c r="E4" i="13"/>
  <c r="O3" i="15"/>
  <c r="O8" i="15"/>
  <c r="O22" i="15"/>
  <c r="E22" i="15"/>
  <c r="O18" i="15"/>
  <c r="H7" i="4"/>
  <c r="H28" i="4"/>
  <c r="H12" i="4"/>
  <c r="H25" i="4"/>
  <c r="O12" i="4"/>
  <c r="O7" i="4"/>
  <c r="O22" i="4"/>
  <c r="H11" i="10"/>
  <c r="H4" i="10"/>
  <c r="H3" i="10"/>
  <c r="O4" i="10"/>
  <c r="E9" i="6"/>
  <c r="H16" i="6"/>
  <c r="H31" i="6"/>
  <c r="H20" i="6"/>
  <c r="L20" i="6"/>
  <c r="O20" i="6" s="1"/>
  <c r="H26" i="6"/>
  <c r="H32" i="6"/>
  <c r="O26" i="6"/>
  <c r="O32" i="6"/>
  <c r="O31" i="6"/>
  <c r="O9" i="6"/>
  <c r="O29" i="6"/>
  <c r="O16" i="6"/>
  <c r="O7" i="6"/>
  <c r="H7" i="6"/>
  <c r="H9" i="17"/>
  <c r="E7" i="17"/>
  <c r="E12" i="17"/>
  <c r="H5" i="17"/>
  <c r="H7" i="17"/>
  <c r="E5" i="17"/>
  <c r="H4" i="17"/>
  <c r="H3" i="17"/>
  <c r="O13" i="17"/>
  <c r="O12" i="17"/>
  <c r="O5" i="17"/>
  <c r="O7" i="17"/>
  <c r="E3" i="17"/>
  <c r="L9" i="17"/>
  <c r="O9" i="17" s="1"/>
  <c r="L4" i="17"/>
  <c r="O4" i="17" s="1"/>
  <c r="H17" i="16"/>
  <c r="O16" i="16"/>
  <c r="E16" i="16"/>
  <c r="H11" i="16"/>
  <c r="O11" i="16"/>
  <c r="H11" i="15"/>
  <c r="O11" i="15"/>
  <c r="E11" i="15"/>
  <c r="H18" i="15"/>
  <c r="H7" i="15"/>
  <c r="E7" i="6"/>
  <c r="H29" i="6"/>
  <c r="H21" i="6"/>
  <c r="E21" i="6"/>
  <c r="H6" i="6"/>
  <c r="O21" i="6"/>
  <c r="O6" i="6"/>
  <c r="H17" i="14"/>
  <c r="H38" i="16"/>
  <c r="L38" i="16"/>
  <c r="M38" i="16"/>
  <c r="H35" i="14"/>
  <c r="E38" i="14"/>
  <c r="M35" i="14"/>
  <c r="L35" i="14"/>
  <c r="E35" i="14"/>
  <c r="M16" i="14"/>
  <c r="L16" i="14"/>
  <c r="H16" i="14"/>
  <c r="M38" i="14"/>
  <c r="L15" i="4"/>
  <c r="E35" i="4"/>
  <c r="M13" i="4"/>
  <c r="L13" i="4"/>
  <c r="H13" i="4"/>
  <c r="E13" i="4"/>
  <c r="E15" i="4"/>
  <c r="M15" i="4"/>
  <c r="M35" i="4"/>
  <c r="L35" i="4"/>
  <c r="M16" i="4"/>
  <c r="L13" i="13"/>
  <c r="E13" i="13"/>
  <c r="M13" i="13"/>
  <c r="L25" i="16"/>
  <c r="E27" i="16"/>
  <c r="M27" i="16"/>
  <c r="L27" i="16"/>
  <c r="M25" i="16"/>
  <c r="E10" i="8"/>
  <c r="M7" i="8"/>
  <c r="L7" i="8"/>
  <c r="H7" i="8"/>
  <c r="E7" i="8"/>
  <c r="M10" i="8"/>
  <c r="L10" i="8"/>
  <c r="H41" i="15"/>
  <c r="M29" i="15"/>
  <c r="L29" i="15"/>
  <c r="E29" i="15"/>
  <c r="M41" i="15"/>
  <c r="L41" i="15"/>
  <c r="L34" i="16"/>
  <c r="L29" i="14"/>
  <c r="M29" i="14"/>
  <c r="L51" i="13"/>
  <c r="E37" i="4"/>
  <c r="E44" i="4"/>
  <c r="L21" i="4"/>
  <c r="M40" i="4"/>
  <c r="M21" i="4"/>
  <c r="L39" i="15"/>
  <c r="H23" i="15"/>
  <c r="M37" i="4"/>
  <c r="L40" i="4"/>
  <c r="M39" i="15"/>
  <c r="L31" i="16"/>
  <c r="L32" i="16"/>
  <c r="M23" i="16"/>
  <c r="E40" i="15"/>
  <c r="L40" i="15"/>
  <c r="L32" i="15"/>
  <c r="M32" i="15"/>
  <c r="M28" i="15"/>
  <c r="M40" i="15"/>
  <c r="L40" i="14"/>
  <c r="L24" i="14"/>
  <c r="L17" i="14"/>
  <c r="M24" i="14"/>
  <c r="M40" i="14"/>
  <c r="E52" i="4"/>
  <c r="L31" i="4"/>
  <c r="E42" i="4"/>
  <c r="M52" i="4"/>
  <c r="M31" i="4"/>
  <c r="M42" i="4"/>
  <c r="L42" i="4"/>
  <c r="L34" i="13"/>
  <c r="L37" i="13"/>
  <c r="H7" i="13"/>
  <c r="E7" i="13"/>
  <c r="L30" i="13"/>
  <c r="M7" i="13"/>
  <c r="L7" i="13"/>
  <c r="E31" i="15"/>
  <c r="E34" i="6"/>
  <c r="M34" i="6"/>
  <c r="L34" i="6"/>
  <c r="L33" i="14"/>
  <c r="L7" i="14"/>
  <c r="H35" i="13"/>
  <c r="E35" i="13"/>
  <c r="M37" i="13"/>
  <c r="M35" i="13"/>
  <c r="L35" i="13"/>
  <c r="H47" i="13"/>
  <c r="L47" i="13"/>
  <c r="L36" i="13"/>
  <c r="M44" i="13"/>
  <c r="M47" i="13"/>
  <c r="L18" i="2"/>
  <c r="M18" i="2"/>
  <c r="H18" i="2"/>
  <c r="E18" i="2"/>
  <c r="L29" i="2"/>
  <c r="E21" i="2"/>
  <c r="L22" i="2"/>
  <c r="M31" i="16"/>
  <c r="M4" i="16"/>
  <c r="M33" i="16"/>
  <c r="M34" i="16"/>
  <c r="L37" i="6"/>
  <c r="L12" i="14"/>
  <c r="E31" i="14"/>
  <c r="L34" i="14"/>
  <c r="L41" i="14"/>
  <c r="M34" i="14"/>
  <c r="M41" i="14"/>
  <c r="H23" i="8"/>
  <c r="E23" i="8"/>
  <c r="H18" i="8"/>
  <c r="E18" i="8"/>
  <c r="L17" i="8"/>
  <c r="H21" i="8"/>
  <c r="M21" i="8"/>
  <c r="L21" i="8"/>
  <c r="E21" i="8"/>
  <c r="M17" i="8"/>
  <c r="M8" i="8"/>
  <c r="L8" i="8"/>
  <c r="M18" i="8"/>
  <c r="L18" i="8"/>
  <c r="M23" i="8"/>
  <c r="L27" i="4"/>
  <c r="L39" i="4"/>
  <c r="M27" i="4"/>
  <c r="M39" i="4"/>
  <c r="E48" i="13"/>
  <c r="L31" i="13"/>
  <c r="L38" i="13"/>
  <c r="L15" i="13"/>
  <c r="L14" i="13"/>
  <c r="M15" i="13"/>
  <c r="L15" i="2"/>
  <c r="M15" i="2"/>
  <c r="M21" i="2"/>
  <c r="L21" i="2"/>
  <c r="L47" i="4"/>
  <c r="M47" i="4"/>
  <c r="M38" i="4"/>
  <c r="L12" i="8"/>
  <c r="E24" i="8"/>
  <c r="M24" i="8"/>
  <c r="L24" i="8"/>
  <c r="M12" i="8"/>
  <c r="M22" i="8"/>
  <c r="L35" i="6"/>
  <c r="M46" i="6"/>
  <c r="L46" i="6"/>
  <c r="M39" i="14"/>
  <c r="L7" i="15"/>
  <c r="H15" i="15"/>
  <c r="L15" i="15"/>
  <c r="M15" i="15"/>
  <c r="L12" i="2"/>
  <c r="E30" i="2"/>
  <c r="L7" i="2"/>
  <c r="M22" i="2"/>
  <c r="M30" i="2"/>
  <c r="M12" i="2"/>
  <c r="L26" i="16"/>
  <c r="L24" i="16"/>
  <c r="L36" i="16"/>
  <c r="L7" i="16"/>
  <c r="M26" i="16"/>
  <c r="M29" i="16"/>
  <c r="M24" i="16"/>
  <c r="M7" i="16"/>
  <c r="M36" i="16"/>
  <c r="L28" i="13"/>
  <c r="L49" i="13"/>
  <c r="M32" i="16"/>
  <c r="L5" i="14"/>
  <c r="L26" i="14"/>
  <c r="L44" i="6"/>
  <c r="M44" i="6"/>
  <c r="L19" i="13"/>
  <c r="M19" i="13"/>
  <c r="M33" i="13"/>
  <c r="M31" i="13"/>
  <c r="E11" i="2"/>
  <c r="L10" i="2"/>
  <c r="L19" i="2"/>
  <c r="M10" i="2"/>
  <c r="M11" i="2"/>
  <c r="L35" i="16"/>
  <c r="M35" i="16"/>
  <c r="L33" i="4"/>
  <c r="E51" i="4"/>
  <c r="M51" i="4"/>
  <c r="L51" i="4"/>
  <c r="M33" i="4"/>
  <c r="M34" i="4"/>
  <c r="L26" i="15"/>
  <c r="M26" i="15"/>
  <c r="M31" i="15"/>
  <c r="L31" i="15"/>
  <c r="M36" i="15"/>
  <c r="M25" i="15"/>
  <c r="L43" i="6"/>
  <c r="M39" i="6"/>
  <c r="L42" i="14"/>
  <c r="M44" i="14"/>
  <c r="L26" i="13"/>
  <c r="L24" i="13"/>
  <c r="M34" i="13"/>
  <c r="M26" i="13"/>
  <c r="M24" i="13"/>
  <c r="L31" i="2"/>
  <c r="M32" i="2"/>
  <c r="M31" i="2"/>
  <c r="L32" i="2"/>
  <c r="L4" i="16"/>
  <c r="E14" i="8"/>
  <c r="L9" i="8"/>
  <c r="E15" i="8"/>
  <c r="L46" i="13"/>
  <c r="M14" i="8"/>
  <c r="L14" i="8"/>
  <c r="M9" i="8"/>
  <c r="M15" i="8"/>
  <c r="M3" i="8"/>
  <c r="M20" i="8"/>
  <c r="M36" i="13"/>
  <c r="M19" i="2"/>
  <c r="M27" i="2"/>
  <c r="L27" i="2"/>
  <c r="E30" i="15"/>
  <c r="L37" i="15"/>
  <c r="M30" i="15"/>
  <c r="L30" i="15"/>
  <c r="L3" i="6"/>
  <c r="L40" i="6"/>
  <c r="M40" i="6"/>
  <c r="M35" i="6"/>
  <c r="L22" i="14"/>
  <c r="E43" i="4"/>
  <c r="L18" i="4"/>
  <c r="M44" i="4"/>
  <c r="L44" i="4"/>
  <c r="M43" i="4"/>
  <c r="L43" i="4"/>
  <c r="M38" i="13"/>
  <c r="L11" i="8"/>
  <c r="M11" i="8"/>
  <c r="E25" i="6"/>
  <c r="L30" i="6"/>
  <c r="M25" i="6"/>
  <c r="M43" i="6"/>
  <c r="M30" i="6"/>
  <c r="E25" i="14"/>
  <c r="M5" i="14"/>
  <c r="M25" i="14"/>
  <c r="L25" i="14"/>
  <c r="M43" i="14"/>
  <c r="L23" i="13"/>
  <c r="E41" i="13"/>
  <c r="L52" i="13"/>
  <c r="M23" i="13"/>
  <c r="M41" i="13"/>
  <c r="L41" i="13"/>
  <c r="M42" i="13"/>
  <c r="E24" i="2"/>
  <c r="L3" i="2"/>
  <c r="M3" i="2"/>
  <c r="M24" i="2"/>
  <c r="M37" i="15"/>
  <c r="M7" i="15"/>
  <c r="L25" i="13"/>
  <c r="M25" i="13"/>
  <c r="M46" i="13"/>
  <c r="M58" i="13"/>
  <c r="M28" i="13"/>
  <c r="M48" i="13"/>
  <c r="L48" i="13"/>
  <c r="L23" i="15"/>
  <c r="L4" i="15"/>
  <c r="M23" i="15"/>
  <c r="M4" i="15"/>
  <c r="L47" i="6"/>
  <c r="L48" i="6"/>
  <c r="M47" i="6"/>
  <c r="M48" i="6"/>
  <c r="E38" i="6"/>
  <c r="L45" i="6"/>
  <c r="L50" i="13"/>
  <c r="L8" i="2"/>
  <c r="M31" i="14"/>
  <c r="L31" i="14"/>
  <c r="M22" i="14"/>
  <c r="M7" i="14"/>
  <c r="L42" i="6"/>
  <c r="E53" i="13"/>
  <c r="M38" i="6"/>
  <c r="M45" i="6"/>
  <c r="M37" i="6"/>
  <c r="M33" i="14"/>
  <c r="M42" i="14"/>
  <c r="M12" i="14"/>
  <c r="M26" i="14"/>
  <c r="M17" i="14"/>
  <c r="M50" i="13"/>
  <c r="M30" i="13"/>
  <c r="M52" i="13"/>
  <c r="M6" i="2"/>
  <c r="M7" i="2"/>
  <c r="M29" i="2"/>
  <c r="M8" i="2"/>
  <c r="M42" i="6"/>
  <c r="M3" i="6"/>
  <c r="M18" i="4"/>
  <c r="M53" i="13"/>
  <c r="L53" i="13"/>
  <c r="M14" i="13"/>
  <c r="M49" i="13"/>
  <c r="O16" i="14" l="1"/>
  <c r="O18" i="4"/>
  <c r="O35" i="14"/>
  <c r="O7" i="13"/>
  <c r="O13" i="4"/>
  <c r="O34" i="6"/>
  <c r="O38" i="16"/>
  <c r="O27" i="16"/>
  <c r="O7" i="8"/>
  <c r="O46" i="6"/>
  <c r="E38" i="16"/>
  <c r="E23" i="16"/>
  <c r="E16" i="14"/>
  <c r="H38" i="14"/>
  <c r="E24" i="14"/>
  <c r="H40" i="14"/>
  <c r="L38" i="14"/>
  <c r="O38" i="14" s="1"/>
  <c r="E41" i="14"/>
  <c r="O15" i="4"/>
  <c r="H35" i="4"/>
  <c r="H15" i="4"/>
  <c r="O35" i="4"/>
  <c r="H37" i="4"/>
  <c r="H16" i="4"/>
  <c r="E16" i="4"/>
  <c r="L16" i="4"/>
  <c r="O16" i="4" s="1"/>
  <c r="O42" i="4"/>
  <c r="O21" i="4"/>
  <c r="L37" i="4"/>
  <c r="O37" i="4" s="1"/>
  <c r="E21" i="4"/>
  <c r="H13" i="13"/>
  <c r="O13" i="13"/>
  <c r="E37" i="13"/>
  <c r="E51" i="13"/>
  <c r="E44" i="13"/>
  <c r="H27" i="16"/>
  <c r="H25" i="16"/>
  <c r="O32" i="16"/>
  <c r="H31" i="16"/>
  <c r="E33" i="16"/>
  <c r="O25" i="16"/>
  <c r="L23" i="16"/>
  <c r="O23" i="16" s="1"/>
  <c r="L33" i="16"/>
  <c r="O33" i="16" s="1"/>
  <c r="E25" i="16"/>
  <c r="H10" i="8"/>
  <c r="O21" i="8"/>
  <c r="O10" i="8"/>
  <c r="E3" i="8"/>
  <c r="E17" i="8"/>
  <c r="L3" i="8"/>
  <c r="O3" i="8" s="1"/>
  <c r="H29" i="15"/>
  <c r="O29" i="15"/>
  <c r="O39" i="15"/>
  <c r="O41" i="15"/>
  <c r="E39" i="15"/>
  <c r="E41" i="15"/>
  <c r="H39" i="15"/>
  <c r="O32" i="15"/>
  <c r="H23" i="16"/>
  <c r="H51" i="13"/>
  <c r="M51" i="13"/>
  <c r="O51" i="13" s="1"/>
  <c r="H21" i="4"/>
  <c r="H40" i="4"/>
  <c r="E40" i="4"/>
  <c r="O40" i="4"/>
  <c r="H28" i="15"/>
  <c r="E31" i="4"/>
  <c r="E39" i="4"/>
  <c r="H31" i="4"/>
  <c r="H42" i="4"/>
  <c r="E25" i="15"/>
  <c r="E32" i="15"/>
  <c r="E34" i="16"/>
  <c r="E28" i="15"/>
  <c r="H32" i="15"/>
  <c r="L28" i="15"/>
  <c r="O28" i="15" s="1"/>
  <c r="H40" i="15"/>
  <c r="O40" i="15"/>
  <c r="E26" i="15"/>
  <c r="H26" i="15"/>
  <c r="E15" i="15"/>
  <c r="E40" i="14"/>
  <c r="H24" i="14"/>
  <c r="O24" i="14"/>
  <c r="O34" i="14"/>
  <c r="O40" i="14"/>
  <c r="E34" i="14"/>
  <c r="O31" i="4"/>
  <c r="L52" i="4"/>
  <c r="O52" i="4" s="1"/>
  <c r="H52" i="4"/>
  <c r="O27" i="4"/>
  <c r="O37" i="13"/>
  <c r="E47" i="13"/>
  <c r="H34" i="6"/>
  <c r="E46" i="6"/>
  <c r="E43" i="6"/>
  <c r="H37" i="13"/>
  <c r="O35" i="13"/>
  <c r="H15" i="13"/>
  <c r="L44" i="13"/>
  <c r="O44" i="13" s="1"/>
  <c r="O15" i="13"/>
  <c r="H44" i="13"/>
  <c r="O47" i="13"/>
  <c r="E15" i="13"/>
  <c r="O19" i="13"/>
  <c r="O18" i="2"/>
  <c r="O15" i="2"/>
  <c r="H33" i="16"/>
  <c r="H34" i="16"/>
  <c r="E31" i="16"/>
  <c r="O31" i="16"/>
  <c r="H36" i="16"/>
  <c r="O34" i="16"/>
  <c r="E7" i="16"/>
  <c r="E29" i="16"/>
  <c r="E39" i="16"/>
  <c r="H34" i="14"/>
  <c r="H41" i="14"/>
  <c r="E39" i="14"/>
  <c r="O41" i="14"/>
  <c r="E33" i="14"/>
  <c r="E8" i="8"/>
  <c r="H8" i="8"/>
  <c r="H17" i="8"/>
  <c r="O17" i="8"/>
  <c r="O8" i="8"/>
  <c r="O18" i="8"/>
  <c r="H15" i="8"/>
  <c r="E12" i="8"/>
  <c r="H9" i="8"/>
  <c r="L23" i="8"/>
  <c r="O23" i="8" s="1"/>
  <c r="O24" i="8"/>
  <c r="E27" i="4"/>
  <c r="H27" i="4"/>
  <c r="O39" i="4"/>
  <c r="H39" i="4"/>
  <c r="O47" i="4"/>
  <c r="O51" i="4"/>
  <c r="E38" i="4"/>
  <c r="E47" i="4"/>
  <c r="H51" i="4"/>
  <c r="E19" i="13"/>
  <c r="E31" i="13"/>
  <c r="E33" i="13"/>
  <c r="H33" i="13"/>
  <c r="H31" i="13"/>
  <c r="L33" i="13"/>
  <c r="O33" i="13" s="1"/>
  <c r="H21" i="2"/>
  <c r="H15" i="2"/>
  <c r="E15" i="2"/>
  <c r="O21" i="2"/>
  <c r="L38" i="4"/>
  <c r="O38" i="4" s="1"/>
  <c r="H38" i="4"/>
  <c r="H47" i="4"/>
  <c r="H50" i="4"/>
  <c r="O12" i="8"/>
  <c r="H24" i="8"/>
  <c r="E22" i="8"/>
  <c r="H12" i="8"/>
  <c r="H22" i="8"/>
  <c r="O14" i="8"/>
  <c r="L22" i="8"/>
  <c r="O22" i="8" s="1"/>
  <c r="H46" i="6"/>
  <c r="E44" i="6"/>
  <c r="L39" i="14"/>
  <c r="O39" i="14" s="1"/>
  <c r="H39" i="14"/>
  <c r="O15" i="15"/>
  <c r="E36" i="15"/>
  <c r="L36" i="15"/>
  <c r="O36" i="15" s="1"/>
  <c r="E7" i="15"/>
  <c r="E12" i="2"/>
  <c r="H22" i="2"/>
  <c r="E22" i="2"/>
  <c r="H30" i="2"/>
  <c r="L30" i="2"/>
  <c r="O30" i="2" s="1"/>
  <c r="H12" i="2"/>
  <c r="O22" i="2"/>
  <c r="O10" i="2"/>
  <c r="H19" i="2"/>
  <c r="H10" i="2"/>
  <c r="O12" i="2"/>
  <c r="E10" i="2"/>
  <c r="E26" i="16"/>
  <c r="H29" i="16"/>
  <c r="H26" i="16"/>
  <c r="L29" i="16"/>
  <c r="O29" i="16" s="1"/>
  <c r="H24" i="16"/>
  <c r="E24" i="16"/>
  <c r="H7" i="16"/>
  <c r="E36" i="16"/>
  <c r="O26" i="16"/>
  <c r="O24" i="16"/>
  <c r="O7" i="16"/>
  <c r="O36" i="16"/>
  <c r="E32" i="16"/>
  <c r="O35" i="16"/>
  <c r="H32" i="16"/>
  <c r="E17" i="14"/>
  <c r="E44" i="14"/>
  <c r="L44" i="14"/>
  <c r="O44" i="14" s="1"/>
  <c r="E22" i="14"/>
  <c r="E42" i="14"/>
  <c r="E34" i="4"/>
  <c r="H44" i="6"/>
  <c r="H39" i="6"/>
  <c r="O44" i="6"/>
  <c r="E30" i="6"/>
  <c r="E39" i="6"/>
  <c r="H25" i="6"/>
  <c r="H19" i="13"/>
  <c r="H24" i="13"/>
  <c r="E26" i="13"/>
  <c r="O34" i="13"/>
  <c r="O31" i="13"/>
  <c r="E23" i="13"/>
  <c r="H34" i="13"/>
  <c r="E34" i="13"/>
  <c r="E24" i="13"/>
  <c r="H26" i="13"/>
  <c r="H11" i="2"/>
  <c r="E7" i="2"/>
  <c r="E32" i="2"/>
  <c r="H32" i="2"/>
  <c r="E3" i="2"/>
  <c r="L11" i="2"/>
  <c r="O11" i="2" s="1"/>
  <c r="H35" i="16"/>
  <c r="E35" i="16"/>
  <c r="H4" i="16"/>
  <c r="H33" i="4"/>
  <c r="E33" i="4"/>
  <c r="L34" i="4"/>
  <c r="O34" i="4" s="1"/>
  <c r="H34" i="4"/>
  <c r="O33" i="4"/>
  <c r="O43" i="4"/>
  <c r="H25" i="15"/>
  <c r="H31" i="15"/>
  <c r="H36" i="15"/>
  <c r="O26" i="15"/>
  <c r="O30" i="15"/>
  <c r="O31" i="15"/>
  <c r="L25" i="15"/>
  <c r="O25" i="15" s="1"/>
  <c r="O30" i="6"/>
  <c r="L39" i="6"/>
  <c r="O39" i="6" s="1"/>
  <c r="E37" i="6"/>
  <c r="H44" i="14"/>
  <c r="O29" i="14"/>
  <c r="O26" i="13"/>
  <c r="H36" i="13"/>
  <c r="E36" i="13"/>
  <c r="O24" i="13"/>
  <c r="E38" i="13"/>
  <c r="E58" i="13"/>
  <c r="O32" i="2"/>
  <c r="E31" i="2"/>
  <c r="E4" i="16"/>
  <c r="H14" i="8"/>
  <c r="L15" i="8"/>
  <c r="O15" i="8" s="1"/>
  <c r="E9" i="8"/>
  <c r="E20" i="8"/>
  <c r="H3" i="8"/>
  <c r="H20" i="8"/>
  <c r="L20" i="8"/>
  <c r="O20" i="8" s="1"/>
  <c r="O4" i="16"/>
  <c r="E19" i="2"/>
  <c r="H31" i="2"/>
  <c r="O19" i="2"/>
  <c r="H27" i="2"/>
  <c r="O9" i="8"/>
  <c r="E11" i="8"/>
  <c r="O11" i="8"/>
  <c r="O36" i="13"/>
  <c r="E42" i="13"/>
  <c r="H41" i="13"/>
  <c r="O3" i="2"/>
  <c r="O27" i="2"/>
  <c r="O31" i="2"/>
  <c r="E6" i="2"/>
  <c r="E27" i="2"/>
  <c r="H30" i="15"/>
  <c r="E4" i="15"/>
  <c r="H44" i="4"/>
  <c r="H43" i="4"/>
  <c r="O44" i="4"/>
  <c r="E18" i="4"/>
  <c r="H38" i="13"/>
  <c r="O38" i="13"/>
  <c r="L58" i="13"/>
  <c r="O58" i="13" s="1"/>
  <c r="O41" i="13"/>
  <c r="H11" i="8"/>
  <c r="H43" i="6"/>
  <c r="O43" i="6"/>
  <c r="H30" i="6"/>
  <c r="E48" i="6"/>
  <c r="O48" i="6"/>
  <c r="L25" i="6"/>
  <c r="O25" i="6" s="1"/>
  <c r="H5" i="14"/>
  <c r="H25" i="14"/>
  <c r="E5" i="14"/>
  <c r="E43" i="14"/>
  <c r="L43" i="14"/>
  <c r="O43" i="14" s="1"/>
  <c r="O5" i="14"/>
  <c r="O22" i="14"/>
  <c r="O31" i="14"/>
  <c r="O25" i="14"/>
  <c r="H43" i="14"/>
  <c r="E26" i="14"/>
  <c r="H42" i="13"/>
  <c r="H23" i="13"/>
  <c r="O23" i="13"/>
  <c r="L42" i="13"/>
  <c r="O42" i="13" s="1"/>
  <c r="E52" i="13"/>
  <c r="E25" i="13"/>
  <c r="O48" i="13"/>
  <c r="E46" i="13"/>
  <c r="H25" i="13"/>
  <c r="H3" i="2"/>
  <c r="H24" i="2"/>
  <c r="O7" i="2"/>
  <c r="L24" i="2"/>
  <c r="O24" i="2" s="1"/>
  <c r="H6" i="2"/>
  <c r="E37" i="15"/>
  <c r="H37" i="15"/>
  <c r="O37" i="15"/>
  <c r="H4" i="15"/>
  <c r="O7" i="15"/>
  <c r="O23" i="15"/>
  <c r="H58" i="13"/>
  <c r="H48" i="13"/>
  <c r="H28" i="13"/>
  <c r="E28" i="13"/>
  <c r="H46" i="13"/>
  <c r="O28" i="13"/>
  <c r="O25" i="13"/>
  <c r="E50" i="13"/>
  <c r="E30" i="13"/>
  <c r="O46" i="13"/>
  <c r="O50" i="13"/>
  <c r="E23" i="15"/>
  <c r="O4" i="15"/>
  <c r="H48" i="6"/>
  <c r="H47" i="6"/>
  <c r="E47" i="6"/>
  <c r="O47" i="6"/>
  <c r="L38" i="6"/>
  <c r="O38" i="6" s="1"/>
  <c r="E45" i="6"/>
  <c r="E3" i="6"/>
  <c r="O37" i="6"/>
  <c r="O40" i="6"/>
  <c r="E40" i="6"/>
  <c r="H45" i="6"/>
  <c r="H38" i="6"/>
  <c r="H37" i="6"/>
  <c r="E35" i="6"/>
  <c r="H40" i="6"/>
  <c r="H3" i="6"/>
  <c r="H35" i="6"/>
  <c r="H42" i="14"/>
  <c r="H12" i="14"/>
  <c r="E12" i="14"/>
  <c r="H26" i="14"/>
  <c r="H52" i="13"/>
  <c r="H50" i="13"/>
  <c r="H30" i="13"/>
  <c r="H8" i="2"/>
  <c r="H29" i="2"/>
  <c r="O29" i="2"/>
  <c r="E29" i="2"/>
  <c r="L6" i="2"/>
  <c r="O6" i="2" s="1"/>
  <c r="H7" i="2"/>
  <c r="H33" i="14"/>
  <c r="H31" i="14"/>
  <c r="H7" i="14"/>
  <c r="E7" i="14"/>
  <c r="H22" i="14"/>
  <c r="H29" i="14"/>
  <c r="E29" i="14"/>
  <c r="O33" i="14"/>
  <c r="O7" i="14"/>
  <c r="O42" i="14"/>
  <c r="O26" i="14"/>
  <c r="H42" i="6"/>
  <c r="H18" i="4"/>
  <c r="H49" i="13"/>
  <c r="E49" i="13"/>
  <c r="H53" i="13"/>
  <c r="H14" i="13"/>
  <c r="E14" i="13"/>
  <c r="O45" i="6"/>
  <c r="O35" i="6"/>
  <c r="O42" i="6"/>
  <c r="O12" i="14"/>
  <c r="O17" i="14"/>
  <c r="O30" i="13"/>
  <c r="O52" i="13"/>
  <c r="O53" i="13"/>
  <c r="O8" i="2"/>
  <c r="E8" i="2"/>
  <c r="E42" i="6"/>
  <c r="O3" i="6"/>
  <c r="O49" i="13"/>
  <c r="O14" i="13"/>
  <c r="H8" i="13"/>
  <c r="L8" i="13"/>
  <c r="E60" i="13"/>
  <c r="L59" i="13"/>
  <c r="M8" i="13"/>
  <c r="M60" i="13"/>
  <c r="L60" i="13"/>
  <c r="M59" i="13"/>
  <c r="L25" i="2"/>
  <c r="L23" i="2"/>
  <c r="E26" i="2"/>
  <c r="L20" i="2"/>
  <c r="L14" i="2"/>
  <c r="L9" i="2"/>
  <c r="L16" i="2"/>
  <c r="E4" i="12"/>
  <c r="M23" i="2"/>
  <c r="M26" i="2"/>
  <c r="L26" i="2"/>
  <c r="M14" i="2"/>
  <c r="M20" i="2"/>
  <c r="M16" i="2"/>
  <c r="M9" i="2"/>
  <c r="M25" i="2"/>
  <c r="H9" i="2" l="1"/>
  <c r="H26" i="2"/>
  <c r="O16" i="2"/>
  <c r="E16" i="2"/>
  <c r="H23" i="2"/>
  <c r="E9" i="2"/>
  <c r="O26" i="2"/>
  <c r="H20" i="2"/>
  <c r="O60" i="13"/>
  <c r="E59" i="13"/>
  <c r="O59" i="13"/>
  <c r="H59" i="13"/>
  <c r="H60" i="13"/>
  <c r="O8" i="13"/>
  <c r="E8" i="13"/>
  <c r="H14" i="2"/>
  <c r="E14" i="2"/>
  <c r="E23" i="2"/>
  <c r="O23" i="2"/>
  <c r="E20" i="2"/>
  <c r="O14" i="2"/>
  <c r="H16" i="2"/>
  <c r="H25" i="2"/>
  <c r="E25" i="2"/>
  <c r="O20" i="2"/>
  <c r="O9" i="2"/>
  <c r="O25" i="2"/>
  <c r="L35" i="15"/>
  <c r="H38" i="15"/>
  <c r="L38" i="15"/>
  <c r="H33" i="15"/>
  <c r="H43" i="15"/>
  <c r="E43" i="15"/>
  <c r="L27" i="15"/>
  <c r="L34" i="15"/>
  <c r="L42" i="15"/>
  <c r="L36" i="14"/>
  <c r="H32" i="14"/>
  <c r="L23" i="14"/>
  <c r="L28" i="14"/>
  <c r="L37" i="14"/>
  <c r="L32" i="14"/>
  <c r="M28" i="14"/>
  <c r="M32" i="14"/>
  <c r="M36" i="14"/>
  <c r="M6" i="14"/>
  <c r="L49" i="4"/>
  <c r="L36" i="4"/>
  <c r="E3" i="4"/>
  <c r="H45" i="4"/>
  <c r="L41" i="4"/>
  <c r="M36" i="4"/>
  <c r="M45" i="4"/>
  <c r="M49" i="4"/>
  <c r="M3" i="4"/>
  <c r="L3" i="4"/>
  <c r="L55" i="13"/>
  <c r="L27" i="13"/>
  <c r="E29" i="13"/>
  <c r="L32" i="13"/>
  <c r="L20" i="13"/>
  <c r="L45" i="13"/>
  <c r="L40" i="13"/>
  <c r="L3" i="13"/>
  <c r="L43" i="13"/>
  <c r="M40" i="13"/>
  <c r="M56" i="13"/>
  <c r="L56" i="13"/>
  <c r="M55" i="13"/>
  <c r="M43" i="13"/>
  <c r="M45" i="13"/>
  <c r="M32" i="13"/>
  <c r="M29" i="13"/>
  <c r="L29" i="13"/>
  <c r="M27" i="13"/>
  <c r="M20" i="13"/>
  <c r="L13" i="2"/>
  <c r="E4" i="2"/>
  <c r="L5" i="2"/>
  <c r="L17" i="2"/>
  <c r="L36" i="6"/>
  <c r="L27" i="14"/>
  <c r="L20" i="14"/>
  <c r="L30" i="14"/>
  <c r="L30" i="4"/>
  <c r="L32" i="4"/>
  <c r="L46" i="4"/>
  <c r="L48" i="4"/>
  <c r="M30" i="4"/>
  <c r="M32" i="4"/>
  <c r="M41" i="4"/>
  <c r="M46" i="4"/>
  <c r="M48" i="4"/>
  <c r="M50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E54" i="13"/>
  <c r="E39" i="13"/>
  <c r="L39" i="13"/>
  <c r="M196" i="16"/>
  <c r="O196" i="16" s="1"/>
  <c r="H196" i="16"/>
  <c r="E196" i="16"/>
  <c r="M195" i="16"/>
  <c r="O195" i="16" s="1"/>
  <c r="H195" i="16"/>
  <c r="E195" i="16"/>
  <c r="M194" i="16"/>
  <c r="O194" i="16" s="1"/>
  <c r="H194" i="16"/>
  <c r="E194" i="16"/>
  <c r="M193" i="16"/>
  <c r="O193" i="16" s="1"/>
  <c r="H193" i="16"/>
  <c r="E193" i="16"/>
  <c r="M192" i="16"/>
  <c r="O192" i="16" s="1"/>
  <c r="H192" i="16"/>
  <c r="E192" i="16"/>
  <c r="M191" i="16"/>
  <c r="O191" i="16" s="1"/>
  <c r="H191" i="16"/>
  <c r="E191" i="16"/>
  <c r="M190" i="16"/>
  <c r="O190" i="16" s="1"/>
  <c r="H190" i="16"/>
  <c r="E190" i="16"/>
  <c r="M189" i="16"/>
  <c r="O189" i="16" s="1"/>
  <c r="H189" i="16"/>
  <c r="E189" i="16"/>
  <c r="M188" i="16"/>
  <c r="O188" i="16" s="1"/>
  <c r="H188" i="16"/>
  <c r="E188" i="16"/>
  <c r="M187" i="16"/>
  <c r="O187" i="16" s="1"/>
  <c r="H187" i="16"/>
  <c r="E187" i="16"/>
  <c r="M186" i="16"/>
  <c r="O186" i="16" s="1"/>
  <c r="H186" i="16"/>
  <c r="E186" i="16"/>
  <c r="M185" i="16"/>
  <c r="O185" i="16" s="1"/>
  <c r="H185" i="16"/>
  <c r="E185" i="16"/>
  <c r="M184" i="16"/>
  <c r="O184" i="16" s="1"/>
  <c r="H184" i="16"/>
  <c r="E184" i="16"/>
  <c r="M183" i="16"/>
  <c r="O183" i="16" s="1"/>
  <c r="H183" i="16"/>
  <c r="E183" i="16"/>
  <c r="M182" i="16"/>
  <c r="O182" i="16" s="1"/>
  <c r="H182" i="16"/>
  <c r="E182" i="16"/>
  <c r="M181" i="16"/>
  <c r="O181" i="16" s="1"/>
  <c r="H181" i="16"/>
  <c r="E181" i="16"/>
  <c r="M180" i="16"/>
  <c r="O180" i="16" s="1"/>
  <c r="H180" i="16"/>
  <c r="E180" i="16"/>
  <c r="M179" i="16"/>
  <c r="O179" i="16" s="1"/>
  <c r="H179" i="16"/>
  <c r="E179" i="16"/>
  <c r="M178" i="16"/>
  <c r="O178" i="16" s="1"/>
  <c r="H178" i="16"/>
  <c r="E178" i="16"/>
  <c r="M177" i="16"/>
  <c r="O177" i="16" s="1"/>
  <c r="H177" i="16"/>
  <c r="E177" i="16"/>
  <c r="M176" i="16"/>
  <c r="O176" i="16" s="1"/>
  <c r="H176" i="16"/>
  <c r="E176" i="16"/>
  <c r="M175" i="16"/>
  <c r="O175" i="16" s="1"/>
  <c r="H175" i="16"/>
  <c r="E175" i="16"/>
  <c r="M174" i="16"/>
  <c r="O174" i="16" s="1"/>
  <c r="H174" i="16"/>
  <c r="E174" i="16"/>
  <c r="M173" i="16"/>
  <c r="L173" i="16"/>
  <c r="H173" i="16"/>
  <c r="E173" i="16"/>
  <c r="M172" i="16"/>
  <c r="L172" i="16"/>
  <c r="H172" i="16"/>
  <c r="E172" i="16"/>
  <c r="M171" i="16"/>
  <c r="L171" i="16"/>
  <c r="H171" i="16"/>
  <c r="E171" i="16"/>
  <c r="M170" i="16"/>
  <c r="L170" i="16"/>
  <c r="H170" i="16"/>
  <c r="E170" i="16"/>
  <c r="M169" i="16"/>
  <c r="L169" i="16"/>
  <c r="H169" i="16"/>
  <c r="E169" i="16"/>
  <c r="M168" i="16"/>
  <c r="L168" i="16"/>
  <c r="H168" i="16"/>
  <c r="E168" i="16"/>
  <c r="M167" i="16"/>
  <c r="L167" i="16"/>
  <c r="H167" i="16"/>
  <c r="E167" i="16"/>
  <c r="M166" i="16"/>
  <c r="L166" i="16"/>
  <c r="H166" i="16"/>
  <c r="E166" i="16"/>
  <c r="M165" i="16"/>
  <c r="L165" i="16"/>
  <c r="H165" i="16"/>
  <c r="E165" i="16"/>
  <c r="M164" i="16"/>
  <c r="L164" i="16"/>
  <c r="H164" i="16"/>
  <c r="E164" i="16"/>
  <c r="M163" i="16"/>
  <c r="L163" i="16"/>
  <c r="H163" i="16"/>
  <c r="E163" i="16"/>
  <c r="M162" i="16"/>
  <c r="L162" i="16"/>
  <c r="H162" i="16"/>
  <c r="E162" i="16"/>
  <c r="M161" i="16"/>
  <c r="L161" i="16"/>
  <c r="H161" i="16"/>
  <c r="E161" i="16"/>
  <c r="M160" i="16"/>
  <c r="L160" i="16"/>
  <c r="H160" i="16"/>
  <c r="E160" i="16"/>
  <c r="M159" i="16"/>
  <c r="L159" i="16"/>
  <c r="H159" i="16"/>
  <c r="E159" i="16"/>
  <c r="M158" i="16"/>
  <c r="L158" i="16"/>
  <c r="H158" i="16"/>
  <c r="E158" i="16"/>
  <c r="M157" i="16"/>
  <c r="L157" i="16"/>
  <c r="H157" i="16"/>
  <c r="E157" i="16"/>
  <c r="M156" i="16"/>
  <c r="L156" i="16"/>
  <c r="H156" i="16"/>
  <c r="E156" i="16"/>
  <c r="M155" i="16"/>
  <c r="L155" i="16"/>
  <c r="H155" i="16"/>
  <c r="E155" i="16"/>
  <c r="M154" i="16"/>
  <c r="L154" i="16"/>
  <c r="H154" i="16"/>
  <c r="E154" i="16"/>
  <c r="M153" i="16"/>
  <c r="L153" i="16"/>
  <c r="H153" i="16"/>
  <c r="E153" i="16"/>
  <c r="M152" i="16"/>
  <c r="L152" i="16"/>
  <c r="H152" i="16"/>
  <c r="E152" i="16"/>
  <c r="M151" i="16"/>
  <c r="L151" i="16"/>
  <c r="H151" i="16"/>
  <c r="E151" i="16"/>
  <c r="M150" i="16"/>
  <c r="L150" i="16"/>
  <c r="H150" i="16"/>
  <c r="E150" i="16"/>
  <c r="M149" i="16"/>
  <c r="L149" i="16"/>
  <c r="H149" i="16"/>
  <c r="E149" i="16"/>
  <c r="M148" i="16"/>
  <c r="L148" i="16"/>
  <c r="H148" i="16"/>
  <c r="E148" i="16"/>
  <c r="M147" i="16"/>
  <c r="L147" i="16"/>
  <c r="H147" i="16"/>
  <c r="E147" i="16"/>
  <c r="M146" i="16"/>
  <c r="L146" i="16"/>
  <c r="H146" i="16"/>
  <c r="E146" i="16"/>
  <c r="M145" i="16"/>
  <c r="L145" i="16"/>
  <c r="H145" i="16"/>
  <c r="E145" i="16"/>
  <c r="M144" i="16"/>
  <c r="L144" i="16"/>
  <c r="H144" i="16"/>
  <c r="E144" i="16"/>
  <c r="M143" i="16"/>
  <c r="L143" i="16"/>
  <c r="H143" i="16"/>
  <c r="E143" i="16"/>
  <c r="M142" i="16"/>
  <c r="L142" i="16"/>
  <c r="H142" i="16"/>
  <c r="E142" i="16"/>
  <c r="M141" i="16"/>
  <c r="L141" i="16"/>
  <c r="H141" i="16"/>
  <c r="E141" i="16"/>
  <c r="M140" i="16"/>
  <c r="L140" i="16"/>
  <c r="H140" i="16"/>
  <c r="E140" i="16"/>
  <c r="M139" i="16"/>
  <c r="L139" i="16"/>
  <c r="H139" i="16"/>
  <c r="E139" i="16"/>
  <c r="M138" i="16"/>
  <c r="L138" i="16"/>
  <c r="H138" i="16"/>
  <c r="E138" i="16"/>
  <c r="L137" i="16"/>
  <c r="O137" i="16" s="1"/>
  <c r="H137" i="16"/>
  <c r="E137" i="16"/>
  <c r="M136" i="16"/>
  <c r="L136" i="16"/>
  <c r="H136" i="16"/>
  <c r="E136" i="16"/>
  <c r="M135" i="16"/>
  <c r="L135" i="16"/>
  <c r="H135" i="16"/>
  <c r="E135" i="16"/>
  <c r="M134" i="16"/>
  <c r="L134" i="16"/>
  <c r="H134" i="16"/>
  <c r="E134" i="16"/>
  <c r="M133" i="16"/>
  <c r="L133" i="16"/>
  <c r="H133" i="16"/>
  <c r="E133" i="16"/>
  <c r="M132" i="16"/>
  <c r="L132" i="16"/>
  <c r="H132" i="16"/>
  <c r="E132" i="16"/>
  <c r="M131" i="16"/>
  <c r="L131" i="16"/>
  <c r="H131" i="16"/>
  <c r="E131" i="16"/>
  <c r="M130" i="16"/>
  <c r="L130" i="16"/>
  <c r="H130" i="16"/>
  <c r="E130" i="16"/>
  <c r="M129" i="16"/>
  <c r="L129" i="16"/>
  <c r="H129" i="16"/>
  <c r="E129" i="16"/>
  <c r="M128" i="16"/>
  <c r="L128" i="16"/>
  <c r="H128" i="16"/>
  <c r="E128" i="16"/>
  <c r="M127" i="16"/>
  <c r="L127" i="16"/>
  <c r="H127" i="16"/>
  <c r="E127" i="16"/>
  <c r="M126" i="16"/>
  <c r="L126" i="16"/>
  <c r="H126" i="16"/>
  <c r="E126" i="16"/>
  <c r="M125" i="16"/>
  <c r="L125" i="16"/>
  <c r="H125" i="16"/>
  <c r="E125" i="16"/>
  <c r="M124" i="16"/>
  <c r="O124" i="16" s="1"/>
  <c r="H124" i="16"/>
  <c r="E124" i="16"/>
  <c r="M123" i="16"/>
  <c r="L123" i="16"/>
  <c r="H123" i="16"/>
  <c r="E123" i="16"/>
  <c r="M122" i="16"/>
  <c r="L122" i="16"/>
  <c r="H122" i="16"/>
  <c r="E122" i="16"/>
  <c r="M121" i="16"/>
  <c r="L121" i="16"/>
  <c r="H121" i="16"/>
  <c r="E121" i="16"/>
  <c r="M120" i="16"/>
  <c r="O120" i="16" s="1"/>
  <c r="H120" i="16"/>
  <c r="E120" i="16"/>
  <c r="M119" i="16"/>
  <c r="L119" i="16"/>
  <c r="H119" i="16"/>
  <c r="E119" i="16"/>
  <c r="M118" i="16"/>
  <c r="L118" i="16"/>
  <c r="H118" i="16"/>
  <c r="E118" i="16"/>
  <c r="M117" i="16"/>
  <c r="L117" i="16"/>
  <c r="H117" i="16"/>
  <c r="E117" i="16"/>
  <c r="M116" i="16"/>
  <c r="O116" i="16" s="1"/>
  <c r="H116" i="16"/>
  <c r="E116" i="16"/>
  <c r="M115" i="16"/>
  <c r="L115" i="16"/>
  <c r="H115" i="16"/>
  <c r="E115" i="16"/>
  <c r="M114" i="16"/>
  <c r="O114" i="16" s="1"/>
  <c r="H114" i="16"/>
  <c r="E114" i="16"/>
  <c r="M113" i="16"/>
  <c r="O113" i="16" s="1"/>
  <c r="H113" i="16"/>
  <c r="E113" i="16"/>
  <c r="M112" i="16"/>
  <c r="L112" i="16"/>
  <c r="H112" i="16"/>
  <c r="E112" i="16"/>
  <c r="M111" i="16"/>
  <c r="L111" i="16"/>
  <c r="H111" i="16"/>
  <c r="E111" i="16"/>
  <c r="M110" i="16"/>
  <c r="L110" i="16"/>
  <c r="H110" i="16"/>
  <c r="E110" i="16"/>
  <c r="M109" i="16"/>
  <c r="L109" i="16"/>
  <c r="H109" i="16"/>
  <c r="E109" i="16"/>
  <c r="M108" i="16"/>
  <c r="L108" i="16"/>
  <c r="H108" i="16"/>
  <c r="E108" i="16"/>
  <c r="M107" i="16"/>
  <c r="L107" i="16"/>
  <c r="H107" i="16"/>
  <c r="E107" i="16"/>
  <c r="M106" i="16"/>
  <c r="L106" i="16"/>
  <c r="H106" i="16"/>
  <c r="E106" i="16"/>
  <c r="M105" i="16"/>
  <c r="L105" i="16"/>
  <c r="H105" i="16"/>
  <c r="E105" i="16"/>
  <c r="M104" i="16"/>
  <c r="L104" i="16"/>
  <c r="H104" i="16"/>
  <c r="E104" i="16"/>
  <c r="M103" i="16"/>
  <c r="O103" i="16" s="1"/>
  <c r="H103" i="16"/>
  <c r="E103" i="16"/>
  <c r="M102" i="16"/>
  <c r="O102" i="16" s="1"/>
  <c r="H102" i="16"/>
  <c r="E102" i="16"/>
  <c r="M101" i="16"/>
  <c r="L101" i="16"/>
  <c r="H101" i="16"/>
  <c r="E101" i="16"/>
  <c r="M100" i="16"/>
  <c r="L100" i="16"/>
  <c r="H100" i="16"/>
  <c r="E100" i="16"/>
  <c r="M99" i="16"/>
  <c r="L99" i="16"/>
  <c r="H99" i="16"/>
  <c r="E99" i="16"/>
  <c r="M98" i="16"/>
  <c r="L98" i="16"/>
  <c r="H98" i="16"/>
  <c r="E98" i="16"/>
  <c r="M97" i="16"/>
  <c r="O97" i="16" s="1"/>
  <c r="H97" i="16"/>
  <c r="E97" i="16"/>
  <c r="M96" i="16"/>
  <c r="L96" i="16"/>
  <c r="H96" i="16"/>
  <c r="E96" i="16"/>
  <c r="M95" i="16"/>
  <c r="L95" i="16"/>
  <c r="H95" i="16"/>
  <c r="E95" i="16"/>
  <c r="M94" i="16"/>
  <c r="L94" i="16"/>
  <c r="H94" i="16"/>
  <c r="E94" i="16"/>
  <c r="M93" i="16"/>
  <c r="L93" i="16"/>
  <c r="H93" i="16"/>
  <c r="E93" i="16"/>
  <c r="M92" i="16"/>
  <c r="L92" i="16"/>
  <c r="E92" i="16"/>
  <c r="M91" i="16"/>
  <c r="L91" i="16"/>
  <c r="H91" i="16"/>
  <c r="E91" i="16"/>
  <c r="M90" i="16"/>
  <c r="L90" i="16"/>
  <c r="H90" i="16"/>
  <c r="E90" i="16"/>
  <c r="M89" i="16"/>
  <c r="L89" i="16"/>
  <c r="H89" i="16"/>
  <c r="E89" i="16"/>
  <c r="M88" i="16"/>
  <c r="O88" i="16" s="1"/>
  <c r="H88" i="16"/>
  <c r="E88" i="16"/>
  <c r="M87" i="16"/>
  <c r="O87" i="16" s="1"/>
  <c r="H87" i="16"/>
  <c r="E87" i="16"/>
  <c r="M86" i="16"/>
  <c r="L86" i="16"/>
  <c r="H86" i="16"/>
  <c r="E86" i="16"/>
  <c r="M85" i="16"/>
  <c r="L85" i="16"/>
  <c r="H85" i="16"/>
  <c r="E85" i="16"/>
  <c r="M84" i="16"/>
  <c r="L84" i="16"/>
  <c r="H84" i="16"/>
  <c r="E84" i="16"/>
  <c r="M83" i="16"/>
  <c r="L83" i="16"/>
  <c r="H83" i="16"/>
  <c r="E83" i="16"/>
  <c r="M82" i="16"/>
  <c r="L82" i="16"/>
  <c r="H82" i="16"/>
  <c r="E82" i="16"/>
  <c r="M81" i="16"/>
  <c r="L81" i="16"/>
  <c r="H81" i="16"/>
  <c r="E81" i="16"/>
  <c r="M80" i="16"/>
  <c r="L80" i="16"/>
  <c r="H80" i="16"/>
  <c r="E80" i="16"/>
  <c r="M79" i="16"/>
  <c r="L79" i="16"/>
  <c r="H79" i="16"/>
  <c r="E79" i="16"/>
  <c r="M78" i="16"/>
  <c r="L78" i="16"/>
  <c r="H78" i="16"/>
  <c r="E78" i="16"/>
  <c r="M77" i="16"/>
  <c r="L77" i="16"/>
  <c r="H77" i="16"/>
  <c r="E77" i="16"/>
  <c r="M76" i="16"/>
  <c r="L76" i="16"/>
  <c r="H76" i="16"/>
  <c r="E76" i="16"/>
  <c r="M75" i="16"/>
  <c r="L75" i="16"/>
  <c r="H75" i="16"/>
  <c r="E75" i="16"/>
  <c r="M74" i="16"/>
  <c r="L74" i="16"/>
  <c r="H74" i="16"/>
  <c r="E74" i="16"/>
  <c r="M73" i="16"/>
  <c r="L73" i="16"/>
  <c r="H73" i="16"/>
  <c r="E73" i="16"/>
  <c r="M72" i="16"/>
  <c r="L72" i="16"/>
  <c r="H72" i="16"/>
  <c r="E72" i="16"/>
  <c r="M71" i="16"/>
  <c r="L71" i="16"/>
  <c r="H71" i="16"/>
  <c r="E71" i="16"/>
  <c r="M70" i="16"/>
  <c r="L70" i="16"/>
  <c r="H70" i="16"/>
  <c r="E70" i="16"/>
  <c r="M69" i="16"/>
  <c r="L69" i="16"/>
  <c r="H69" i="16"/>
  <c r="E69" i="16"/>
  <c r="M68" i="16"/>
  <c r="L68" i="16"/>
  <c r="H68" i="16"/>
  <c r="E68" i="16"/>
  <c r="M67" i="16"/>
  <c r="L67" i="16"/>
  <c r="H67" i="16"/>
  <c r="E67" i="16"/>
  <c r="M66" i="16"/>
  <c r="L66" i="16"/>
  <c r="H66" i="16"/>
  <c r="E66" i="16"/>
  <c r="M65" i="16"/>
  <c r="L65" i="16"/>
  <c r="H65" i="16"/>
  <c r="E65" i="16"/>
  <c r="M64" i="16"/>
  <c r="L64" i="16"/>
  <c r="H64" i="16"/>
  <c r="E64" i="16"/>
  <c r="M63" i="16"/>
  <c r="L63" i="16"/>
  <c r="H63" i="16"/>
  <c r="E63" i="16"/>
  <c r="M62" i="16"/>
  <c r="L62" i="16"/>
  <c r="H62" i="16"/>
  <c r="E62" i="16"/>
  <c r="M61" i="16"/>
  <c r="L61" i="16"/>
  <c r="H61" i="16"/>
  <c r="E61" i="16"/>
  <c r="M60" i="16"/>
  <c r="L60" i="16"/>
  <c r="H60" i="16"/>
  <c r="E60" i="16"/>
  <c r="M59" i="16"/>
  <c r="L59" i="16"/>
  <c r="H59" i="16"/>
  <c r="E59" i="16"/>
  <c r="M58" i="16"/>
  <c r="L58" i="16"/>
  <c r="H58" i="16"/>
  <c r="E58" i="16"/>
  <c r="M57" i="16"/>
  <c r="L57" i="16"/>
  <c r="H57" i="16"/>
  <c r="E57" i="16"/>
  <c r="M56" i="16"/>
  <c r="L56" i="16"/>
  <c r="H56" i="16"/>
  <c r="E56" i="16"/>
  <c r="M55" i="16"/>
  <c r="L55" i="16"/>
  <c r="H55" i="16"/>
  <c r="E55" i="16"/>
  <c r="M54" i="16"/>
  <c r="L54" i="16"/>
  <c r="H54" i="16"/>
  <c r="E54" i="16"/>
  <c r="M53" i="16"/>
  <c r="L53" i="16"/>
  <c r="H53" i="16"/>
  <c r="E53" i="16"/>
  <c r="M52" i="16"/>
  <c r="L52" i="16"/>
  <c r="H52" i="16"/>
  <c r="E52" i="16"/>
  <c r="M51" i="16"/>
  <c r="L51" i="16"/>
  <c r="H51" i="16"/>
  <c r="E51" i="16"/>
  <c r="M50" i="16"/>
  <c r="L50" i="16"/>
  <c r="H50" i="16"/>
  <c r="E50" i="16"/>
  <c r="M49" i="16"/>
  <c r="L49" i="16"/>
  <c r="H49" i="16"/>
  <c r="E49" i="16"/>
  <c r="M48" i="16"/>
  <c r="L48" i="16"/>
  <c r="H48" i="16"/>
  <c r="E48" i="16"/>
  <c r="M47" i="16"/>
  <c r="L47" i="16"/>
  <c r="H47" i="16"/>
  <c r="E47" i="16"/>
  <c r="M46" i="16"/>
  <c r="L46" i="16"/>
  <c r="H46" i="16"/>
  <c r="E46" i="16"/>
  <c r="M45" i="16"/>
  <c r="L45" i="16"/>
  <c r="H45" i="16"/>
  <c r="E45" i="16"/>
  <c r="M44" i="16"/>
  <c r="L44" i="16"/>
  <c r="H44" i="16"/>
  <c r="E44" i="16"/>
  <c r="M43" i="16"/>
  <c r="L43" i="16"/>
  <c r="H43" i="16"/>
  <c r="E43" i="16"/>
  <c r="M42" i="16"/>
  <c r="L42" i="16"/>
  <c r="H42" i="16"/>
  <c r="E42" i="16"/>
  <c r="M41" i="16"/>
  <c r="L41" i="16"/>
  <c r="H41" i="16"/>
  <c r="E41" i="16"/>
  <c r="M40" i="16"/>
  <c r="L40" i="16"/>
  <c r="H40" i="16"/>
  <c r="E40" i="16"/>
  <c r="M39" i="16"/>
  <c r="L39" i="16"/>
  <c r="H39" i="16"/>
  <c r="M37" i="16"/>
  <c r="L37" i="16"/>
  <c r="H37" i="16"/>
  <c r="E37" i="16"/>
  <c r="M30" i="16"/>
  <c r="L30" i="16"/>
  <c r="H30" i="16"/>
  <c r="E30" i="16"/>
  <c r="M28" i="16"/>
  <c r="L28" i="16"/>
  <c r="H28" i="16"/>
  <c r="E28" i="16"/>
  <c r="M12" i="16"/>
  <c r="L12" i="16"/>
  <c r="H12" i="16"/>
  <c r="E12" i="16"/>
  <c r="M199" i="15"/>
  <c r="O199" i="15" s="1"/>
  <c r="H199" i="15"/>
  <c r="E199" i="15"/>
  <c r="M198" i="15"/>
  <c r="O198" i="15" s="1"/>
  <c r="H198" i="15"/>
  <c r="E198" i="15"/>
  <c r="M197" i="15"/>
  <c r="O197" i="15" s="1"/>
  <c r="H197" i="15"/>
  <c r="E197" i="15"/>
  <c r="M196" i="15"/>
  <c r="O196" i="15" s="1"/>
  <c r="H196" i="15"/>
  <c r="E196" i="15"/>
  <c r="M195" i="15"/>
  <c r="O195" i="15" s="1"/>
  <c r="H195" i="15"/>
  <c r="E195" i="15"/>
  <c r="M194" i="15"/>
  <c r="O194" i="15" s="1"/>
  <c r="H194" i="15"/>
  <c r="E194" i="15"/>
  <c r="M193" i="15"/>
  <c r="O193" i="15" s="1"/>
  <c r="H193" i="15"/>
  <c r="E193" i="15"/>
  <c r="M192" i="15"/>
  <c r="O192" i="15" s="1"/>
  <c r="H192" i="15"/>
  <c r="E192" i="15"/>
  <c r="M191" i="15"/>
  <c r="O191" i="15" s="1"/>
  <c r="H191" i="15"/>
  <c r="E191" i="15"/>
  <c r="M190" i="15"/>
  <c r="O190" i="15" s="1"/>
  <c r="H190" i="15"/>
  <c r="E190" i="15"/>
  <c r="M189" i="15"/>
  <c r="O189" i="15" s="1"/>
  <c r="H189" i="15"/>
  <c r="E189" i="15"/>
  <c r="M188" i="15"/>
  <c r="O188" i="15" s="1"/>
  <c r="H188" i="15"/>
  <c r="E188" i="15"/>
  <c r="M187" i="15"/>
  <c r="O187" i="15" s="1"/>
  <c r="H187" i="15"/>
  <c r="E187" i="15"/>
  <c r="M186" i="15"/>
  <c r="O186" i="15" s="1"/>
  <c r="H186" i="15"/>
  <c r="E186" i="15"/>
  <c r="M185" i="15"/>
  <c r="O185" i="15" s="1"/>
  <c r="H185" i="15"/>
  <c r="E185" i="15"/>
  <c r="M184" i="15"/>
  <c r="O184" i="15" s="1"/>
  <c r="H184" i="15"/>
  <c r="E184" i="15"/>
  <c r="M183" i="15"/>
  <c r="O183" i="15" s="1"/>
  <c r="H183" i="15"/>
  <c r="E183" i="15"/>
  <c r="M182" i="15"/>
  <c r="O182" i="15" s="1"/>
  <c r="H182" i="15"/>
  <c r="E182" i="15"/>
  <c r="M181" i="15"/>
  <c r="O181" i="15" s="1"/>
  <c r="H181" i="15"/>
  <c r="E181" i="15"/>
  <c r="M180" i="15"/>
  <c r="O180" i="15" s="1"/>
  <c r="H180" i="15"/>
  <c r="E180" i="15"/>
  <c r="M179" i="15"/>
  <c r="O179" i="15" s="1"/>
  <c r="H179" i="15"/>
  <c r="E179" i="15"/>
  <c r="M178" i="15"/>
  <c r="O178" i="15" s="1"/>
  <c r="H178" i="15"/>
  <c r="E178" i="15"/>
  <c r="M177" i="15"/>
  <c r="O177" i="15" s="1"/>
  <c r="H177" i="15"/>
  <c r="E177" i="15"/>
  <c r="M176" i="15"/>
  <c r="L176" i="15"/>
  <c r="H176" i="15"/>
  <c r="E176" i="15"/>
  <c r="M175" i="15"/>
  <c r="L175" i="15"/>
  <c r="H175" i="15"/>
  <c r="E175" i="15"/>
  <c r="M174" i="15"/>
  <c r="L174" i="15"/>
  <c r="H174" i="15"/>
  <c r="E174" i="15"/>
  <c r="M173" i="15"/>
  <c r="L173" i="15"/>
  <c r="H173" i="15"/>
  <c r="E173" i="15"/>
  <c r="M172" i="15"/>
  <c r="L172" i="15"/>
  <c r="H172" i="15"/>
  <c r="E172" i="15"/>
  <c r="M171" i="15"/>
  <c r="L171" i="15"/>
  <c r="H171" i="15"/>
  <c r="E171" i="15"/>
  <c r="M170" i="15"/>
  <c r="L170" i="15"/>
  <c r="H170" i="15"/>
  <c r="E170" i="15"/>
  <c r="M169" i="15"/>
  <c r="L169" i="15"/>
  <c r="H169" i="15"/>
  <c r="E169" i="15"/>
  <c r="M168" i="15"/>
  <c r="L168" i="15"/>
  <c r="H168" i="15"/>
  <c r="E168" i="15"/>
  <c r="M167" i="15"/>
  <c r="L167" i="15"/>
  <c r="H167" i="15"/>
  <c r="E167" i="15"/>
  <c r="M166" i="15"/>
  <c r="L166" i="15"/>
  <c r="H166" i="15"/>
  <c r="E166" i="15"/>
  <c r="M165" i="15"/>
  <c r="L165" i="15"/>
  <c r="H165" i="15"/>
  <c r="E165" i="15"/>
  <c r="M164" i="15"/>
  <c r="L164" i="15"/>
  <c r="H164" i="15"/>
  <c r="E164" i="15"/>
  <c r="M163" i="15"/>
  <c r="L163" i="15"/>
  <c r="H163" i="15"/>
  <c r="E163" i="15"/>
  <c r="M162" i="15"/>
  <c r="L162" i="15"/>
  <c r="H162" i="15"/>
  <c r="E162" i="15"/>
  <c r="M161" i="15"/>
  <c r="L161" i="15"/>
  <c r="H161" i="15"/>
  <c r="E161" i="15"/>
  <c r="M160" i="15"/>
  <c r="L160" i="15"/>
  <c r="H160" i="15"/>
  <c r="E160" i="15"/>
  <c r="M159" i="15"/>
  <c r="L159" i="15"/>
  <c r="H159" i="15"/>
  <c r="E159" i="15"/>
  <c r="M158" i="15"/>
  <c r="L158" i="15"/>
  <c r="H158" i="15"/>
  <c r="E158" i="15"/>
  <c r="M157" i="15"/>
  <c r="L157" i="15"/>
  <c r="H157" i="15"/>
  <c r="E157" i="15"/>
  <c r="M156" i="15"/>
  <c r="L156" i="15"/>
  <c r="H156" i="15"/>
  <c r="E156" i="15"/>
  <c r="M155" i="15"/>
  <c r="L155" i="15"/>
  <c r="H155" i="15"/>
  <c r="E155" i="15"/>
  <c r="M154" i="15"/>
  <c r="L154" i="15"/>
  <c r="H154" i="15"/>
  <c r="E154" i="15"/>
  <c r="M153" i="15"/>
  <c r="L153" i="15"/>
  <c r="H153" i="15"/>
  <c r="E153" i="15"/>
  <c r="M152" i="15"/>
  <c r="L152" i="15"/>
  <c r="H152" i="15"/>
  <c r="E152" i="15"/>
  <c r="M151" i="15"/>
  <c r="L151" i="15"/>
  <c r="H151" i="15"/>
  <c r="E151" i="15"/>
  <c r="M150" i="15"/>
  <c r="L150" i="15"/>
  <c r="H150" i="15"/>
  <c r="E150" i="15"/>
  <c r="M149" i="15"/>
  <c r="L149" i="15"/>
  <c r="H149" i="15"/>
  <c r="E149" i="15"/>
  <c r="M148" i="15"/>
  <c r="L148" i="15"/>
  <c r="H148" i="15"/>
  <c r="E148" i="15"/>
  <c r="M147" i="15"/>
  <c r="L147" i="15"/>
  <c r="H147" i="15"/>
  <c r="E147" i="15"/>
  <c r="M146" i="15"/>
  <c r="L146" i="15"/>
  <c r="H146" i="15"/>
  <c r="E146" i="15"/>
  <c r="M145" i="15"/>
  <c r="L145" i="15"/>
  <c r="H145" i="15"/>
  <c r="E145" i="15"/>
  <c r="M144" i="15"/>
  <c r="L144" i="15"/>
  <c r="H144" i="15"/>
  <c r="E144" i="15"/>
  <c r="M143" i="15"/>
  <c r="L143" i="15"/>
  <c r="H143" i="15"/>
  <c r="E143" i="15"/>
  <c r="M142" i="15"/>
  <c r="L142" i="15"/>
  <c r="H142" i="15"/>
  <c r="E142" i="15"/>
  <c r="M141" i="15"/>
  <c r="L141" i="15"/>
  <c r="H141" i="15"/>
  <c r="E141" i="15"/>
  <c r="L140" i="15"/>
  <c r="O140" i="15" s="1"/>
  <c r="H140" i="15"/>
  <c r="E140" i="15"/>
  <c r="M139" i="15"/>
  <c r="L139" i="15"/>
  <c r="H139" i="15"/>
  <c r="E139" i="15"/>
  <c r="M138" i="15"/>
  <c r="L138" i="15"/>
  <c r="H138" i="15"/>
  <c r="E138" i="15"/>
  <c r="M137" i="15"/>
  <c r="L137" i="15"/>
  <c r="H137" i="15"/>
  <c r="E137" i="15"/>
  <c r="M136" i="15"/>
  <c r="L136" i="15"/>
  <c r="H136" i="15"/>
  <c r="E136" i="15"/>
  <c r="M135" i="15"/>
  <c r="L135" i="15"/>
  <c r="H135" i="15"/>
  <c r="E135" i="15"/>
  <c r="M134" i="15"/>
  <c r="L134" i="15"/>
  <c r="H134" i="15"/>
  <c r="E134" i="15"/>
  <c r="M133" i="15"/>
  <c r="L133" i="15"/>
  <c r="H133" i="15"/>
  <c r="E133" i="15"/>
  <c r="M132" i="15"/>
  <c r="L132" i="15"/>
  <c r="H132" i="15"/>
  <c r="E132" i="15"/>
  <c r="M131" i="15"/>
  <c r="L131" i="15"/>
  <c r="H131" i="15"/>
  <c r="E131" i="15"/>
  <c r="M130" i="15"/>
  <c r="L130" i="15"/>
  <c r="H130" i="15"/>
  <c r="E130" i="15"/>
  <c r="M129" i="15"/>
  <c r="L129" i="15"/>
  <c r="H129" i="15"/>
  <c r="E129" i="15"/>
  <c r="M128" i="15"/>
  <c r="L128" i="15"/>
  <c r="H128" i="15"/>
  <c r="E128" i="15"/>
  <c r="M127" i="15"/>
  <c r="O127" i="15" s="1"/>
  <c r="H127" i="15"/>
  <c r="E127" i="15"/>
  <c r="M126" i="15"/>
  <c r="L126" i="15"/>
  <c r="H126" i="15"/>
  <c r="E126" i="15"/>
  <c r="M125" i="15"/>
  <c r="L125" i="15"/>
  <c r="H125" i="15"/>
  <c r="E125" i="15"/>
  <c r="M124" i="15"/>
  <c r="L124" i="15"/>
  <c r="H124" i="15"/>
  <c r="E124" i="15"/>
  <c r="M123" i="15"/>
  <c r="O123" i="15" s="1"/>
  <c r="H123" i="15"/>
  <c r="E123" i="15"/>
  <c r="M122" i="15"/>
  <c r="L122" i="15"/>
  <c r="H122" i="15"/>
  <c r="E122" i="15"/>
  <c r="M121" i="15"/>
  <c r="L121" i="15"/>
  <c r="H121" i="15"/>
  <c r="E121" i="15"/>
  <c r="M120" i="15"/>
  <c r="L120" i="15"/>
  <c r="H120" i="15"/>
  <c r="E120" i="15"/>
  <c r="M119" i="15"/>
  <c r="O119" i="15" s="1"/>
  <c r="H119" i="15"/>
  <c r="E119" i="15"/>
  <c r="M118" i="15"/>
  <c r="L118" i="15"/>
  <c r="H118" i="15"/>
  <c r="E118" i="15"/>
  <c r="M117" i="15"/>
  <c r="O117" i="15" s="1"/>
  <c r="H117" i="15"/>
  <c r="E117" i="15"/>
  <c r="M116" i="15"/>
  <c r="O116" i="15" s="1"/>
  <c r="H116" i="15"/>
  <c r="E116" i="15"/>
  <c r="M115" i="15"/>
  <c r="L115" i="15"/>
  <c r="H115" i="15"/>
  <c r="E115" i="15"/>
  <c r="M114" i="15"/>
  <c r="L114" i="15"/>
  <c r="H114" i="15"/>
  <c r="E114" i="15"/>
  <c r="M113" i="15"/>
  <c r="L113" i="15"/>
  <c r="H113" i="15"/>
  <c r="E113" i="15"/>
  <c r="M112" i="15"/>
  <c r="L112" i="15"/>
  <c r="H112" i="15"/>
  <c r="E112" i="15"/>
  <c r="M111" i="15"/>
  <c r="L111" i="15"/>
  <c r="H111" i="15"/>
  <c r="E111" i="15"/>
  <c r="M110" i="15"/>
  <c r="L110" i="15"/>
  <c r="H110" i="15"/>
  <c r="E110" i="15"/>
  <c r="M109" i="15"/>
  <c r="L109" i="15"/>
  <c r="H109" i="15"/>
  <c r="E109" i="15"/>
  <c r="M108" i="15"/>
  <c r="L108" i="15"/>
  <c r="H108" i="15"/>
  <c r="E108" i="15"/>
  <c r="M107" i="15"/>
  <c r="L107" i="15"/>
  <c r="H107" i="15"/>
  <c r="E107" i="15"/>
  <c r="M106" i="15"/>
  <c r="O106" i="15" s="1"/>
  <c r="H106" i="15"/>
  <c r="E106" i="15"/>
  <c r="M105" i="15"/>
  <c r="O105" i="15" s="1"/>
  <c r="H105" i="15"/>
  <c r="E105" i="15"/>
  <c r="M104" i="15"/>
  <c r="L104" i="15"/>
  <c r="H104" i="15"/>
  <c r="E104" i="15"/>
  <c r="M103" i="15"/>
  <c r="L103" i="15"/>
  <c r="H103" i="15"/>
  <c r="E103" i="15"/>
  <c r="M102" i="15"/>
  <c r="L102" i="15"/>
  <c r="H102" i="15"/>
  <c r="E102" i="15"/>
  <c r="M101" i="15"/>
  <c r="L101" i="15"/>
  <c r="H101" i="15"/>
  <c r="E101" i="15"/>
  <c r="M100" i="15"/>
  <c r="O100" i="15" s="1"/>
  <c r="H100" i="15"/>
  <c r="E100" i="15"/>
  <c r="M99" i="15"/>
  <c r="L99" i="15"/>
  <c r="H99" i="15"/>
  <c r="E99" i="15"/>
  <c r="M98" i="15"/>
  <c r="L98" i="15"/>
  <c r="H98" i="15"/>
  <c r="E98" i="15"/>
  <c r="M97" i="15"/>
  <c r="L97" i="15"/>
  <c r="H97" i="15"/>
  <c r="E97" i="15"/>
  <c r="M96" i="15"/>
  <c r="L96" i="15"/>
  <c r="H96" i="15"/>
  <c r="E96" i="15"/>
  <c r="M95" i="15"/>
  <c r="L95" i="15"/>
  <c r="E95" i="15"/>
  <c r="M94" i="15"/>
  <c r="L94" i="15"/>
  <c r="H94" i="15"/>
  <c r="E94" i="15"/>
  <c r="M93" i="15"/>
  <c r="L93" i="15"/>
  <c r="H93" i="15"/>
  <c r="E93" i="15"/>
  <c r="M92" i="15"/>
  <c r="L92" i="15"/>
  <c r="H92" i="15"/>
  <c r="E92" i="15"/>
  <c r="M91" i="15"/>
  <c r="O91" i="15" s="1"/>
  <c r="H91" i="15"/>
  <c r="E91" i="15"/>
  <c r="M90" i="15"/>
  <c r="O90" i="15" s="1"/>
  <c r="H90" i="15"/>
  <c r="E90" i="15"/>
  <c r="M89" i="15"/>
  <c r="L89" i="15"/>
  <c r="H89" i="15"/>
  <c r="E89" i="15"/>
  <c r="M88" i="15"/>
  <c r="L88" i="15"/>
  <c r="H88" i="15"/>
  <c r="E88" i="15"/>
  <c r="M87" i="15"/>
  <c r="L87" i="15"/>
  <c r="H87" i="15"/>
  <c r="E87" i="15"/>
  <c r="M86" i="15"/>
  <c r="L86" i="15"/>
  <c r="H86" i="15"/>
  <c r="E86" i="15"/>
  <c r="M85" i="15"/>
  <c r="L85" i="15"/>
  <c r="H85" i="15"/>
  <c r="E85" i="15"/>
  <c r="M84" i="15"/>
  <c r="L84" i="15"/>
  <c r="H84" i="15"/>
  <c r="E84" i="15"/>
  <c r="M83" i="15"/>
  <c r="L83" i="15"/>
  <c r="H83" i="15"/>
  <c r="E83" i="15"/>
  <c r="M82" i="15"/>
  <c r="L82" i="15"/>
  <c r="H82" i="15"/>
  <c r="E82" i="15"/>
  <c r="M81" i="15"/>
  <c r="L81" i="15"/>
  <c r="H81" i="15"/>
  <c r="E81" i="15"/>
  <c r="M80" i="15"/>
  <c r="L80" i="15"/>
  <c r="H80" i="15"/>
  <c r="E80" i="15"/>
  <c r="M79" i="15"/>
  <c r="L79" i="15"/>
  <c r="H79" i="15"/>
  <c r="E79" i="15"/>
  <c r="M78" i="15"/>
  <c r="L78" i="15"/>
  <c r="H78" i="15"/>
  <c r="E78" i="15"/>
  <c r="M77" i="15"/>
  <c r="L77" i="15"/>
  <c r="H77" i="15"/>
  <c r="E77" i="15"/>
  <c r="M76" i="15"/>
  <c r="L76" i="15"/>
  <c r="H76" i="15"/>
  <c r="E76" i="15"/>
  <c r="M75" i="15"/>
  <c r="L75" i="15"/>
  <c r="H75" i="15"/>
  <c r="E75" i="15"/>
  <c r="M74" i="15"/>
  <c r="L74" i="15"/>
  <c r="H74" i="15"/>
  <c r="E74" i="15"/>
  <c r="M73" i="15"/>
  <c r="L73" i="15"/>
  <c r="H73" i="15"/>
  <c r="E73" i="15"/>
  <c r="M72" i="15"/>
  <c r="L72" i="15"/>
  <c r="H72" i="15"/>
  <c r="E72" i="15"/>
  <c r="M71" i="15"/>
  <c r="L71" i="15"/>
  <c r="H71" i="15"/>
  <c r="E71" i="15"/>
  <c r="M70" i="15"/>
  <c r="L70" i="15"/>
  <c r="H70" i="15"/>
  <c r="E70" i="15"/>
  <c r="M69" i="15"/>
  <c r="L69" i="15"/>
  <c r="H69" i="15"/>
  <c r="E69" i="15"/>
  <c r="M68" i="15"/>
  <c r="L68" i="15"/>
  <c r="H68" i="15"/>
  <c r="E68" i="15"/>
  <c r="M67" i="15"/>
  <c r="L67" i="15"/>
  <c r="H67" i="15"/>
  <c r="E67" i="15"/>
  <c r="M66" i="15"/>
  <c r="L66" i="15"/>
  <c r="H66" i="15"/>
  <c r="E66" i="15"/>
  <c r="M65" i="15"/>
  <c r="L65" i="15"/>
  <c r="H65" i="15"/>
  <c r="E65" i="15"/>
  <c r="M64" i="15"/>
  <c r="L64" i="15"/>
  <c r="H64" i="15"/>
  <c r="E64" i="15"/>
  <c r="M63" i="15"/>
  <c r="L63" i="15"/>
  <c r="H63" i="15"/>
  <c r="E63" i="15"/>
  <c r="M62" i="15"/>
  <c r="L62" i="15"/>
  <c r="H62" i="15"/>
  <c r="E62" i="15"/>
  <c r="M61" i="15"/>
  <c r="L61" i="15"/>
  <c r="H61" i="15"/>
  <c r="E61" i="15"/>
  <c r="M60" i="15"/>
  <c r="L60" i="15"/>
  <c r="H60" i="15"/>
  <c r="E60" i="15"/>
  <c r="M59" i="15"/>
  <c r="L59" i="15"/>
  <c r="H59" i="15"/>
  <c r="E59" i="15"/>
  <c r="M58" i="15"/>
  <c r="L58" i="15"/>
  <c r="H58" i="15"/>
  <c r="E58" i="15"/>
  <c r="M57" i="15"/>
  <c r="L57" i="15"/>
  <c r="H57" i="15"/>
  <c r="E57" i="15"/>
  <c r="M56" i="15"/>
  <c r="L56" i="15"/>
  <c r="H56" i="15"/>
  <c r="E56" i="15"/>
  <c r="M55" i="15"/>
  <c r="L55" i="15"/>
  <c r="H55" i="15"/>
  <c r="E55" i="15"/>
  <c r="M54" i="15"/>
  <c r="L54" i="15"/>
  <c r="H54" i="15"/>
  <c r="E54" i="15"/>
  <c r="M53" i="15"/>
  <c r="L53" i="15"/>
  <c r="H53" i="15"/>
  <c r="E53" i="15"/>
  <c r="M52" i="15"/>
  <c r="L52" i="15"/>
  <c r="H52" i="15"/>
  <c r="E52" i="15"/>
  <c r="M51" i="15"/>
  <c r="L51" i="15"/>
  <c r="H51" i="15"/>
  <c r="E51" i="15"/>
  <c r="M50" i="15"/>
  <c r="L50" i="15"/>
  <c r="H50" i="15"/>
  <c r="E50" i="15"/>
  <c r="M49" i="15"/>
  <c r="L49" i="15"/>
  <c r="H49" i="15"/>
  <c r="E49" i="15"/>
  <c r="M48" i="15"/>
  <c r="L48" i="15"/>
  <c r="H48" i="15"/>
  <c r="E48" i="15"/>
  <c r="M47" i="15"/>
  <c r="L47" i="15"/>
  <c r="H47" i="15"/>
  <c r="E47" i="15"/>
  <c r="M46" i="15"/>
  <c r="L46" i="15"/>
  <c r="H46" i="15"/>
  <c r="E46" i="15"/>
  <c r="M45" i="15"/>
  <c r="L45" i="15"/>
  <c r="H45" i="15"/>
  <c r="E45" i="15"/>
  <c r="M44" i="15"/>
  <c r="L44" i="15"/>
  <c r="H44" i="15"/>
  <c r="E44" i="15"/>
  <c r="M43" i="15"/>
  <c r="L43" i="15"/>
  <c r="M42" i="15"/>
  <c r="M38" i="15"/>
  <c r="M35" i="15"/>
  <c r="M34" i="15"/>
  <c r="M33" i="15"/>
  <c r="L33" i="15"/>
  <c r="E33" i="15"/>
  <c r="M27" i="15"/>
  <c r="M201" i="14"/>
  <c r="O201" i="14" s="1"/>
  <c r="H201" i="14"/>
  <c r="E201" i="14"/>
  <c r="M200" i="14"/>
  <c r="O200" i="14" s="1"/>
  <c r="H200" i="14"/>
  <c r="E200" i="14"/>
  <c r="M199" i="14"/>
  <c r="O199" i="14" s="1"/>
  <c r="H199" i="14"/>
  <c r="E199" i="14"/>
  <c r="M198" i="14"/>
  <c r="O198" i="14" s="1"/>
  <c r="H198" i="14"/>
  <c r="E198" i="14"/>
  <c r="M197" i="14"/>
  <c r="O197" i="14" s="1"/>
  <c r="H197" i="14"/>
  <c r="E197" i="14"/>
  <c r="M196" i="14"/>
  <c r="O196" i="14" s="1"/>
  <c r="H196" i="14"/>
  <c r="E196" i="14"/>
  <c r="M195" i="14"/>
  <c r="O195" i="14" s="1"/>
  <c r="H195" i="14"/>
  <c r="E195" i="14"/>
  <c r="M194" i="14"/>
  <c r="O194" i="14" s="1"/>
  <c r="H194" i="14"/>
  <c r="E194" i="14"/>
  <c r="M193" i="14"/>
  <c r="O193" i="14" s="1"/>
  <c r="H193" i="14"/>
  <c r="E193" i="14"/>
  <c r="M192" i="14"/>
  <c r="O192" i="14" s="1"/>
  <c r="H192" i="14"/>
  <c r="E192" i="14"/>
  <c r="M191" i="14"/>
  <c r="O191" i="14" s="1"/>
  <c r="H191" i="14"/>
  <c r="E191" i="14"/>
  <c r="M190" i="14"/>
  <c r="O190" i="14" s="1"/>
  <c r="H190" i="14"/>
  <c r="E190" i="14"/>
  <c r="M189" i="14"/>
  <c r="O189" i="14" s="1"/>
  <c r="H189" i="14"/>
  <c r="E189" i="14"/>
  <c r="M188" i="14"/>
  <c r="O188" i="14" s="1"/>
  <c r="H188" i="14"/>
  <c r="E188" i="14"/>
  <c r="M187" i="14"/>
  <c r="O187" i="14" s="1"/>
  <c r="H187" i="14"/>
  <c r="E187" i="14"/>
  <c r="M186" i="14"/>
  <c r="O186" i="14" s="1"/>
  <c r="H186" i="14"/>
  <c r="E186" i="14"/>
  <c r="M185" i="14"/>
  <c r="O185" i="14" s="1"/>
  <c r="H185" i="14"/>
  <c r="E185" i="14"/>
  <c r="M184" i="14"/>
  <c r="O184" i="14" s="1"/>
  <c r="H184" i="14"/>
  <c r="E184" i="14"/>
  <c r="M183" i="14"/>
  <c r="O183" i="14" s="1"/>
  <c r="H183" i="14"/>
  <c r="E183" i="14"/>
  <c r="M182" i="14"/>
  <c r="O182" i="14" s="1"/>
  <c r="H182" i="14"/>
  <c r="E182" i="14"/>
  <c r="M181" i="14"/>
  <c r="O181" i="14" s="1"/>
  <c r="H181" i="14"/>
  <c r="E181" i="14"/>
  <c r="M180" i="14"/>
  <c r="O180" i="14" s="1"/>
  <c r="H180" i="14"/>
  <c r="E180" i="14"/>
  <c r="M179" i="14"/>
  <c r="O179" i="14" s="1"/>
  <c r="H179" i="14"/>
  <c r="E179" i="14"/>
  <c r="M178" i="14"/>
  <c r="L178" i="14"/>
  <c r="H178" i="14"/>
  <c r="E178" i="14"/>
  <c r="M177" i="14"/>
  <c r="L177" i="14"/>
  <c r="H177" i="14"/>
  <c r="E177" i="14"/>
  <c r="M176" i="14"/>
  <c r="L176" i="14"/>
  <c r="H176" i="14"/>
  <c r="E176" i="14"/>
  <c r="M175" i="14"/>
  <c r="L175" i="14"/>
  <c r="H175" i="14"/>
  <c r="E175" i="14"/>
  <c r="M174" i="14"/>
  <c r="L174" i="14"/>
  <c r="H174" i="14"/>
  <c r="E174" i="14"/>
  <c r="M173" i="14"/>
  <c r="L173" i="14"/>
  <c r="H173" i="14"/>
  <c r="E173" i="14"/>
  <c r="M172" i="14"/>
  <c r="L172" i="14"/>
  <c r="H172" i="14"/>
  <c r="E172" i="14"/>
  <c r="M171" i="14"/>
  <c r="L171" i="14"/>
  <c r="H171" i="14"/>
  <c r="E171" i="14"/>
  <c r="M170" i="14"/>
  <c r="L170" i="14"/>
  <c r="H170" i="14"/>
  <c r="E170" i="14"/>
  <c r="M169" i="14"/>
  <c r="L169" i="14"/>
  <c r="H169" i="14"/>
  <c r="E169" i="14"/>
  <c r="M168" i="14"/>
  <c r="L168" i="14"/>
  <c r="H168" i="14"/>
  <c r="E168" i="14"/>
  <c r="M167" i="14"/>
  <c r="L167" i="14"/>
  <c r="H167" i="14"/>
  <c r="E167" i="14"/>
  <c r="M166" i="14"/>
  <c r="L166" i="14"/>
  <c r="H166" i="14"/>
  <c r="E166" i="14"/>
  <c r="M165" i="14"/>
  <c r="L165" i="14"/>
  <c r="H165" i="14"/>
  <c r="E165" i="14"/>
  <c r="M164" i="14"/>
  <c r="L164" i="14"/>
  <c r="H164" i="14"/>
  <c r="E164" i="14"/>
  <c r="M163" i="14"/>
  <c r="L163" i="14"/>
  <c r="H163" i="14"/>
  <c r="E163" i="14"/>
  <c r="M162" i="14"/>
  <c r="L162" i="14"/>
  <c r="H162" i="14"/>
  <c r="E162" i="14"/>
  <c r="M161" i="14"/>
  <c r="L161" i="14"/>
  <c r="H161" i="14"/>
  <c r="E161" i="14"/>
  <c r="M160" i="14"/>
  <c r="L160" i="14"/>
  <c r="H160" i="14"/>
  <c r="E160" i="14"/>
  <c r="M159" i="14"/>
  <c r="L159" i="14"/>
  <c r="H159" i="14"/>
  <c r="E159" i="14"/>
  <c r="M158" i="14"/>
  <c r="L158" i="14"/>
  <c r="H158" i="14"/>
  <c r="E158" i="14"/>
  <c r="M157" i="14"/>
  <c r="L157" i="14"/>
  <c r="H157" i="14"/>
  <c r="E157" i="14"/>
  <c r="M156" i="14"/>
  <c r="L156" i="14"/>
  <c r="H156" i="14"/>
  <c r="E156" i="14"/>
  <c r="M155" i="14"/>
  <c r="L155" i="14"/>
  <c r="H155" i="14"/>
  <c r="E155" i="14"/>
  <c r="M154" i="14"/>
  <c r="L154" i="14"/>
  <c r="H154" i="14"/>
  <c r="E154" i="14"/>
  <c r="M153" i="14"/>
  <c r="L153" i="14"/>
  <c r="H153" i="14"/>
  <c r="E153" i="14"/>
  <c r="M152" i="14"/>
  <c r="L152" i="14"/>
  <c r="H152" i="14"/>
  <c r="E152" i="14"/>
  <c r="M151" i="14"/>
  <c r="L151" i="14"/>
  <c r="H151" i="14"/>
  <c r="E151" i="14"/>
  <c r="M150" i="14"/>
  <c r="L150" i="14"/>
  <c r="H150" i="14"/>
  <c r="E150" i="14"/>
  <c r="M149" i="14"/>
  <c r="L149" i="14"/>
  <c r="H149" i="14"/>
  <c r="E149" i="14"/>
  <c r="M148" i="14"/>
  <c r="L148" i="14"/>
  <c r="H148" i="14"/>
  <c r="E148" i="14"/>
  <c r="M147" i="14"/>
  <c r="L147" i="14"/>
  <c r="H147" i="14"/>
  <c r="E147" i="14"/>
  <c r="M146" i="14"/>
  <c r="L146" i="14"/>
  <c r="H146" i="14"/>
  <c r="E146" i="14"/>
  <c r="M145" i="14"/>
  <c r="L145" i="14"/>
  <c r="H145" i="14"/>
  <c r="E145" i="14"/>
  <c r="M144" i="14"/>
  <c r="L144" i="14"/>
  <c r="H144" i="14"/>
  <c r="E144" i="14"/>
  <c r="M143" i="14"/>
  <c r="L143" i="14"/>
  <c r="H143" i="14"/>
  <c r="E143" i="14"/>
  <c r="L142" i="14"/>
  <c r="O142" i="14" s="1"/>
  <c r="H142" i="14"/>
  <c r="E142" i="14"/>
  <c r="M141" i="14"/>
  <c r="L141" i="14"/>
  <c r="H141" i="14"/>
  <c r="E141" i="14"/>
  <c r="M140" i="14"/>
  <c r="L140" i="14"/>
  <c r="H140" i="14"/>
  <c r="E140" i="14"/>
  <c r="M139" i="14"/>
  <c r="L139" i="14"/>
  <c r="H139" i="14"/>
  <c r="E139" i="14"/>
  <c r="M138" i="14"/>
  <c r="L138" i="14"/>
  <c r="H138" i="14"/>
  <c r="E138" i="14"/>
  <c r="M137" i="14"/>
  <c r="L137" i="14"/>
  <c r="H137" i="14"/>
  <c r="E137" i="14"/>
  <c r="M136" i="14"/>
  <c r="L136" i="14"/>
  <c r="H136" i="14"/>
  <c r="E136" i="14"/>
  <c r="M135" i="14"/>
  <c r="L135" i="14"/>
  <c r="H135" i="14"/>
  <c r="E135" i="14"/>
  <c r="M134" i="14"/>
  <c r="L134" i="14"/>
  <c r="H134" i="14"/>
  <c r="E134" i="14"/>
  <c r="M133" i="14"/>
  <c r="L133" i="14"/>
  <c r="H133" i="14"/>
  <c r="E133" i="14"/>
  <c r="M132" i="14"/>
  <c r="L132" i="14"/>
  <c r="H132" i="14"/>
  <c r="E132" i="14"/>
  <c r="M131" i="14"/>
  <c r="L131" i="14"/>
  <c r="H131" i="14"/>
  <c r="E131" i="14"/>
  <c r="M130" i="14"/>
  <c r="L130" i="14"/>
  <c r="H130" i="14"/>
  <c r="E130" i="14"/>
  <c r="M129" i="14"/>
  <c r="O129" i="14" s="1"/>
  <c r="H129" i="14"/>
  <c r="E129" i="14"/>
  <c r="M128" i="14"/>
  <c r="L128" i="14"/>
  <c r="H128" i="14"/>
  <c r="E128" i="14"/>
  <c r="M127" i="14"/>
  <c r="L127" i="14"/>
  <c r="H127" i="14"/>
  <c r="E127" i="14"/>
  <c r="M126" i="14"/>
  <c r="L126" i="14"/>
  <c r="H126" i="14"/>
  <c r="E126" i="14"/>
  <c r="M125" i="14"/>
  <c r="O125" i="14" s="1"/>
  <c r="H125" i="14"/>
  <c r="E125" i="14"/>
  <c r="M124" i="14"/>
  <c r="L124" i="14"/>
  <c r="H124" i="14"/>
  <c r="E124" i="14"/>
  <c r="M123" i="14"/>
  <c r="L123" i="14"/>
  <c r="H123" i="14"/>
  <c r="E123" i="14"/>
  <c r="M122" i="14"/>
  <c r="L122" i="14"/>
  <c r="H122" i="14"/>
  <c r="E122" i="14"/>
  <c r="M121" i="14"/>
  <c r="O121" i="14" s="1"/>
  <c r="H121" i="14"/>
  <c r="E121" i="14"/>
  <c r="M120" i="14"/>
  <c r="L120" i="14"/>
  <c r="H120" i="14"/>
  <c r="E120" i="14"/>
  <c r="M119" i="14"/>
  <c r="O119" i="14" s="1"/>
  <c r="H119" i="14"/>
  <c r="E119" i="14"/>
  <c r="M118" i="14"/>
  <c r="O118" i="14" s="1"/>
  <c r="H118" i="14"/>
  <c r="E118" i="14"/>
  <c r="M117" i="14"/>
  <c r="L117" i="14"/>
  <c r="H117" i="14"/>
  <c r="E117" i="14"/>
  <c r="M116" i="14"/>
  <c r="L116" i="14"/>
  <c r="H116" i="14"/>
  <c r="E116" i="14"/>
  <c r="M115" i="14"/>
  <c r="L115" i="14"/>
  <c r="H115" i="14"/>
  <c r="E115" i="14"/>
  <c r="M114" i="14"/>
  <c r="L114" i="14"/>
  <c r="H114" i="14"/>
  <c r="E114" i="14"/>
  <c r="M113" i="14"/>
  <c r="L113" i="14"/>
  <c r="H113" i="14"/>
  <c r="E113" i="14"/>
  <c r="M112" i="14"/>
  <c r="L112" i="14"/>
  <c r="H112" i="14"/>
  <c r="E112" i="14"/>
  <c r="M111" i="14"/>
  <c r="L111" i="14"/>
  <c r="H111" i="14"/>
  <c r="E111" i="14"/>
  <c r="M110" i="14"/>
  <c r="L110" i="14"/>
  <c r="H110" i="14"/>
  <c r="E110" i="14"/>
  <c r="M109" i="14"/>
  <c r="L109" i="14"/>
  <c r="H109" i="14"/>
  <c r="E109" i="14"/>
  <c r="M108" i="14"/>
  <c r="O108" i="14" s="1"/>
  <c r="H108" i="14"/>
  <c r="E108" i="14"/>
  <c r="M107" i="14"/>
  <c r="O107" i="14" s="1"/>
  <c r="H107" i="14"/>
  <c r="E107" i="14"/>
  <c r="M106" i="14"/>
  <c r="L106" i="14"/>
  <c r="H106" i="14"/>
  <c r="E106" i="14"/>
  <c r="M105" i="14"/>
  <c r="L105" i="14"/>
  <c r="H105" i="14"/>
  <c r="E105" i="14"/>
  <c r="M104" i="14"/>
  <c r="L104" i="14"/>
  <c r="H104" i="14"/>
  <c r="E104" i="14"/>
  <c r="M103" i="14"/>
  <c r="L103" i="14"/>
  <c r="H103" i="14"/>
  <c r="E103" i="14"/>
  <c r="M102" i="14"/>
  <c r="O102" i="14" s="1"/>
  <c r="H102" i="14"/>
  <c r="E102" i="14"/>
  <c r="M101" i="14"/>
  <c r="L101" i="14"/>
  <c r="H101" i="14"/>
  <c r="E101" i="14"/>
  <c r="M100" i="14"/>
  <c r="L100" i="14"/>
  <c r="H100" i="14"/>
  <c r="E100" i="14"/>
  <c r="M99" i="14"/>
  <c r="L99" i="14"/>
  <c r="H99" i="14"/>
  <c r="E99" i="14"/>
  <c r="M98" i="14"/>
  <c r="L98" i="14"/>
  <c r="H98" i="14"/>
  <c r="E98" i="14"/>
  <c r="M97" i="14"/>
  <c r="L97" i="14"/>
  <c r="E97" i="14"/>
  <c r="M96" i="14"/>
  <c r="L96" i="14"/>
  <c r="H96" i="14"/>
  <c r="E96" i="14"/>
  <c r="M95" i="14"/>
  <c r="L95" i="14"/>
  <c r="H95" i="14"/>
  <c r="E95" i="14"/>
  <c r="M94" i="14"/>
  <c r="L94" i="14"/>
  <c r="H94" i="14"/>
  <c r="E94" i="14"/>
  <c r="M93" i="14"/>
  <c r="O93" i="14" s="1"/>
  <c r="H93" i="14"/>
  <c r="E93" i="14"/>
  <c r="M92" i="14"/>
  <c r="O92" i="14" s="1"/>
  <c r="H92" i="14"/>
  <c r="E92" i="14"/>
  <c r="M91" i="14"/>
  <c r="L91" i="14"/>
  <c r="H91" i="14"/>
  <c r="E91" i="14"/>
  <c r="M90" i="14"/>
  <c r="L90" i="14"/>
  <c r="H90" i="14"/>
  <c r="E90" i="14"/>
  <c r="M89" i="14"/>
  <c r="L89" i="14"/>
  <c r="H89" i="14"/>
  <c r="E89" i="14"/>
  <c r="M88" i="14"/>
  <c r="L88" i="14"/>
  <c r="H88" i="14"/>
  <c r="E88" i="14"/>
  <c r="M87" i="14"/>
  <c r="L87" i="14"/>
  <c r="H87" i="14"/>
  <c r="E87" i="14"/>
  <c r="M86" i="14"/>
  <c r="L86" i="14"/>
  <c r="H86" i="14"/>
  <c r="E86" i="14"/>
  <c r="M85" i="14"/>
  <c r="L85" i="14"/>
  <c r="H85" i="14"/>
  <c r="E85" i="14"/>
  <c r="M84" i="14"/>
  <c r="L84" i="14"/>
  <c r="H84" i="14"/>
  <c r="E84" i="14"/>
  <c r="M83" i="14"/>
  <c r="L83" i="14"/>
  <c r="H83" i="14"/>
  <c r="E83" i="14"/>
  <c r="M82" i="14"/>
  <c r="L82" i="14"/>
  <c r="H82" i="14"/>
  <c r="E82" i="14"/>
  <c r="M81" i="14"/>
  <c r="L81" i="14"/>
  <c r="H81" i="14"/>
  <c r="E81" i="14"/>
  <c r="M80" i="14"/>
  <c r="L80" i="14"/>
  <c r="H80" i="14"/>
  <c r="E80" i="14"/>
  <c r="M79" i="14"/>
  <c r="L79" i="14"/>
  <c r="H79" i="14"/>
  <c r="E79" i="14"/>
  <c r="M78" i="14"/>
  <c r="L78" i="14"/>
  <c r="H78" i="14"/>
  <c r="E78" i="14"/>
  <c r="M77" i="14"/>
  <c r="L77" i="14"/>
  <c r="H77" i="14"/>
  <c r="E77" i="14"/>
  <c r="M76" i="14"/>
  <c r="L76" i="14"/>
  <c r="H76" i="14"/>
  <c r="E76" i="14"/>
  <c r="M75" i="14"/>
  <c r="L75" i="14"/>
  <c r="H75" i="14"/>
  <c r="E75" i="14"/>
  <c r="M74" i="14"/>
  <c r="L74" i="14"/>
  <c r="H74" i="14"/>
  <c r="E74" i="14"/>
  <c r="M73" i="14"/>
  <c r="L73" i="14"/>
  <c r="H73" i="14"/>
  <c r="E73" i="14"/>
  <c r="M72" i="14"/>
  <c r="L72" i="14"/>
  <c r="H72" i="14"/>
  <c r="E72" i="14"/>
  <c r="M71" i="14"/>
  <c r="L71" i="14"/>
  <c r="H71" i="14"/>
  <c r="E71" i="14"/>
  <c r="M70" i="14"/>
  <c r="L70" i="14"/>
  <c r="H70" i="14"/>
  <c r="E70" i="14"/>
  <c r="M69" i="14"/>
  <c r="L69" i="14"/>
  <c r="H69" i="14"/>
  <c r="E69" i="14"/>
  <c r="M68" i="14"/>
  <c r="L68" i="14"/>
  <c r="H68" i="14"/>
  <c r="E68" i="14"/>
  <c r="M67" i="14"/>
  <c r="L67" i="14"/>
  <c r="H67" i="14"/>
  <c r="E67" i="14"/>
  <c r="M66" i="14"/>
  <c r="L66" i="14"/>
  <c r="H66" i="14"/>
  <c r="E66" i="14"/>
  <c r="M65" i="14"/>
  <c r="L65" i="14"/>
  <c r="H65" i="14"/>
  <c r="E65" i="14"/>
  <c r="M64" i="14"/>
  <c r="L64" i="14"/>
  <c r="H64" i="14"/>
  <c r="E64" i="14"/>
  <c r="M63" i="14"/>
  <c r="L63" i="14"/>
  <c r="H63" i="14"/>
  <c r="E63" i="14"/>
  <c r="M62" i="14"/>
  <c r="L62" i="14"/>
  <c r="H62" i="14"/>
  <c r="E62" i="14"/>
  <c r="M61" i="14"/>
  <c r="L61" i="14"/>
  <c r="H61" i="14"/>
  <c r="E61" i="14"/>
  <c r="M60" i="14"/>
  <c r="L60" i="14"/>
  <c r="H60" i="14"/>
  <c r="E60" i="14"/>
  <c r="M59" i="14"/>
  <c r="L59" i="14"/>
  <c r="H59" i="14"/>
  <c r="E59" i="14"/>
  <c r="M58" i="14"/>
  <c r="L58" i="14"/>
  <c r="H58" i="14"/>
  <c r="E58" i="14"/>
  <c r="M57" i="14"/>
  <c r="L57" i="14"/>
  <c r="H57" i="14"/>
  <c r="E57" i="14"/>
  <c r="M56" i="14"/>
  <c r="L56" i="14"/>
  <c r="H56" i="14"/>
  <c r="E56" i="14"/>
  <c r="M55" i="14"/>
  <c r="L55" i="14"/>
  <c r="H55" i="14"/>
  <c r="E55" i="14"/>
  <c r="M54" i="14"/>
  <c r="L54" i="14"/>
  <c r="H54" i="14"/>
  <c r="E54" i="14"/>
  <c r="M53" i="14"/>
  <c r="L53" i="14"/>
  <c r="H53" i="14"/>
  <c r="E53" i="14"/>
  <c r="M52" i="14"/>
  <c r="L52" i="14"/>
  <c r="H52" i="14"/>
  <c r="E52" i="14"/>
  <c r="M51" i="14"/>
  <c r="L51" i="14"/>
  <c r="H51" i="14"/>
  <c r="E51" i="14"/>
  <c r="M50" i="14"/>
  <c r="L50" i="14"/>
  <c r="H50" i="14"/>
  <c r="E50" i="14"/>
  <c r="M49" i="14"/>
  <c r="L49" i="14"/>
  <c r="H49" i="14"/>
  <c r="E49" i="14"/>
  <c r="M48" i="14"/>
  <c r="L48" i="14"/>
  <c r="H48" i="14"/>
  <c r="E48" i="14"/>
  <c r="M47" i="14"/>
  <c r="L47" i="14"/>
  <c r="H47" i="14"/>
  <c r="E47" i="14"/>
  <c r="M46" i="14"/>
  <c r="L46" i="14"/>
  <c r="H46" i="14"/>
  <c r="E46" i="14"/>
  <c r="M45" i="14"/>
  <c r="L45" i="14"/>
  <c r="H45" i="14"/>
  <c r="E45" i="14"/>
  <c r="M37" i="14"/>
  <c r="M30" i="14"/>
  <c r="M27" i="14"/>
  <c r="M23" i="14"/>
  <c r="M20" i="14"/>
  <c r="M218" i="13"/>
  <c r="O218" i="13" s="1"/>
  <c r="H218" i="13"/>
  <c r="E218" i="13"/>
  <c r="M217" i="13"/>
  <c r="O217" i="13" s="1"/>
  <c r="H217" i="13"/>
  <c r="E217" i="13"/>
  <c r="M216" i="13"/>
  <c r="O216" i="13" s="1"/>
  <c r="H216" i="13"/>
  <c r="E216" i="13"/>
  <c r="M215" i="13"/>
  <c r="O215" i="13" s="1"/>
  <c r="H215" i="13"/>
  <c r="E215" i="13"/>
  <c r="M214" i="13"/>
  <c r="O214" i="13" s="1"/>
  <c r="H214" i="13"/>
  <c r="E214" i="13"/>
  <c r="M213" i="13"/>
  <c r="O213" i="13" s="1"/>
  <c r="H213" i="13"/>
  <c r="E213" i="13"/>
  <c r="M212" i="13"/>
  <c r="O212" i="13" s="1"/>
  <c r="H212" i="13"/>
  <c r="E212" i="13"/>
  <c r="M211" i="13"/>
  <c r="O211" i="13" s="1"/>
  <c r="H211" i="13"/>
  <c r="E211" i="13"/>
  <c r="M210" i="13"/>
  <c r="O210" i="13" s="1"/>
  <c r="H210" i="13"/>
  <c r="E210" i="13"/>
  <c r="M209" i="13"/>
  <c r="O209" i="13" s="1"/>
  <c r="H209" i="13"/>
  <c r="E209" i="13"/>
  <c r="M208" i="13"/>
  <c r="O208" i="13" s="1"/>
  <c r="H208" i="13"/>
  <c r="E208" i="13"/>
  <c r="M207" i="13"/>
  <c r="O207" i="13" s="1"/>
  <c r="H207" i="13"/>
  <c r="E207" i="13"/>
  <c r="M206" i="13"/>
  <c r="O206" i="13" s="1"/>
  <c r="H206" i="13"/>
  <c r="E206" i="13"/>
  <c r="M205" i="13"/>
  <c r="O205" i="13" s="1"/>
  <c r="H205" i="13"/>
  <c r="E205" i="13"/>
  <c r="M204" i="13"/>
  <c r="O204" i="13" s="1"/>
  <c r="H204" i="13"/>
  <c r="E204" i="13"/>
  <c r="M203" i="13"/>
  <c r="O203" i="13" s="1"/>
  <c r="H203" i="13"/>
  <c r="E203" i="13"/>
  <c r="M202" i="13"/>
  <c r="O202" i="13" s="1"/>
  <c r="H202" i="13"/>
  <c r="E202" i="13"/>
  <c r="M201" i="13"/>
  <c r="O201" i="13" s="1"/>
  <c r="H201" i="13"/>
  <c r="E201" i="13"/>
  <c r="M200" i="13"/>
  <c r="O200" i="13" s="1"/>
  <c r="H200" i="13"/>
  <c r="E200" i="13"/>
  <c r="M199" i="13"/>
  <c r="O199" i="13" s="1"/>
  <c r="H199" i="13"/>
  <c r="E199" i="13"/>
  <c r="M198" i="13"/>
  <c r="O198" i="13" s="1"/>
  <c r="H198" i="13"/>
  <c r="E198" i="13"/>
  <c r="M197" i="13"/>
  <c r="O197" i="13" s="1"/>
  <c r="H197" i="13"/>
  <c r="E197" i="13"/>
  <c r="M196" i="13"/>
  <c r="O196" i="13" s="1"/>
  <c r="H196" i="13"/>
  <c r="E196" i="13"/>
  <c r="M195" i="13"/>
  <c r="L195" i="13"/>
  <c r="H195" i="13"/>
  <c r="E195" i="13"/>
  <c r="M194" i="13"/>
  <c r="L194" i="13"/>
  <c r="H194" i="13"/>
  <c r="E194" i="13"/>
  <c r="M193" i="13"/>
  <c r="L193" i="13"/>
  <c r="H193" i="13"/>
  <c r="E193" i="13"/>
  <c r="M192" i="13"/>
  <c r="L192" i="13"/>
  <c r="H192" i="13"/>
  <c r="E192" i="13"/>
  <c r="M191" i="13"/>
  <c r="L191" i="13"/>
  <c r="H191" i="13"/>
  <c r="E191" i="13"/>
  <c r="M190" i="13"/>
  <c r="L190" i="13"/>
  <c r="H190" i="13"/>
  <c r="E190" i="13"/>
  <c r="M189" i="13"/>
  <c r="L189" i="13"/>
  <c r="H189" i="13"/>
  <c r="E189" i="13"/>
  <c r="M188" i="13"/>
  <c r="L188" i="13"/>
  <c r="H188" i="13"/>
  <c r="E188" i="13"/>
  <c r="M187" i="13"/>
  <c r="L187" i="13"/>
  <c r="H187" i="13"/>
  <c r="E187" i="13"/>
  <c r="M186" i="13"/>
  <c r="L186" i="13"/>
  <c r="H186" i="13"/>
  <c r="E186" i="13"/>
  <c r="M185" i="13"/>
  <c r="L185" i="13"/>
  <c r="H185" i="13"/>
  <c r="E185" i="13"/>
  <c r="M184" i="13"/>
  <c r="L184" i="13"/>
  <c r="H184" i="13"/>
  <c r="E184" i="13"/>
  <c r="M183" i="13"/>
  <c r="L183" i="13"/>
  <c r="H183" i="13"/>
  <c r="E183" i="13"/>
  <c r="M182" i="13"/>
  <c r="L182" i="13"/>
  <c r="H182" i="13"/>
  <c r="E182" i="13"/>
  <c r="M181" i="13"/>
  <c r="L181" i="13"/>
  <c r="H181" i="13"/>
  <c r="E181" i="13"/>
  <c r="M180" i="13"/>
  <c r="L180" i="13"/>
  <c r="H180" i="13"/>
  <c r="E180" i="13"/>
  <c r="M179" i="13"/>
  <c r="L179" i="13"/>
  <c r="H179" i="13"/>
  <c r="E179" i="13"/>
  <c r="M178" i="13"/>
  <c r="L178" i="13"/>
  <c r="H178" i="13"/>
  <c r="E178" i="13"/>
  <c r="M177" i="13"/>
  <c r="L177" i="13"/>
  <c r="H177" i="13"/>
  <c r="E177" i="13"/>
  <c r="M176" i="13"/>
  <c r="L176" i="13"/>
  <c r="H176" i="13"/>
  <c r="E176" i="13"/>
  <c r="M175" i="13"/>
  <c r="L175" i="13"/>
  <c r="H175" i="13"/>
  <c r="E175" i="13"/>
  <c r="M174" i="13"/>
  <c r="L174" i="13"/>
  <c r="H174" i="13"/>
  <c r="E174" i="13"/>
  <c r="M173" i="13"/>
  <c r="L173" i="13"/>
  <c r="H173" i="13"/>
  <c r="E173" i="13"/>
  <c r="M172" i="13"/>
  <c r="L172" i="13"/>
  <c r="H172" i="13"/>
  <c r="E172" i="13"/>
  <c r="M171" i="13"/>
  <c r="L171" i="13"/>
  <c r="H171" i="13"/>
  <c r="E171" i="13"/>
  <c r="M170" i="13"/>
  <c r="L170" i="13"/>
  <c r="H170" i="13"/>
  <c r="E170" i="13"/>
  <c r="M169" i="13"/>
  <c r="L169" i="13"/>
  <c r="H169" i="13"/>
  <c r="E169" i="13"/>
  <c r="M168" i="13"/>
  <c r="L168" i="13"/>
  <c r="H168" i="13"/>
  <c r="E168" i="13"/>
  <c r="M167" i="13"/>
  <c r="L167" i="13"/>
  <c r="H167" i="13"/>
  <c r="E167" i="13"/>
  <c r="M166" i="13"/>
  <c r="L166" i="13"/>
  <c r="H166" i="13"/>
  <c r="E166" i="13"/>
  <c r="M165" i="13"/>
  <c r="L165" i="13"/>
  <c r="H165" i="13"/>
  <c r="E165" i="13"/>
  <c r="M164" i="13"/>
  <c r="L164" i="13"/>
  <c r="H164" i="13"/>
  <c r="E164" i="13"/>
  <c r="M163" i="13"/>
  <c r="L163" i="13"/>
  <c r="H163" i="13"/>
  <c r="E163" i="13"/>
  <c r="M162" i="13"/>
  <c r="L162" i="13"/>
  <c r="H162" i="13"/>
  <c r="E162" i="13"/>
  <c r="M161" i="13"/>
  <c r="L161" i="13"/>
  <c r="H161" i="13"/>
  <c r="E161" i="13"/>
  <c r="M160" i="13"/>
  <c r="L160" i="13"/>
  <c r="H160" i="13"/>
  <c r="E160" i="13"/>
  <c r="L159" i="13"/>
  <c r="O159" i="13" s="1"/>
  <c r="H159" i="13"/>
  <c r="E159" i="13"/>
  <c r="M158" i="13"/>
  <c r="L158" i="13"/>
  <c r="H158" i="13"/>
  <c r="E158" i="13"/>
  <c r="M157" i="13"/>
  <c r="L157" i="13"/>
  <c r="H157" i="13"/>
  <c r="E157" i="13"/>
  <c r="M156" i="13"/>
  <c r="L156" i="13"/>
  <c r="H156" i="13"/>
  <c r="E156" i="13"/>
  <c r="M155" i="13"/>
  <c r="L155" i="13"/>
  <c r="H155" i="13"/>
  <c r="E155" i="13"/>
  <c r="M154" i="13"/>
  <c r="L154" i="13"/>
  <c r="H154" i="13"/>
  <c r="E154" i="13"/>
  <c r="M153" i="13"/>
  <c r="L153" i="13"/>
  <c r="H153" i="13"/>
  <c r="E153" i="13"/>
  <c r="M152" i="13"/>
  <c r="L152" i="13"/>
  <c r="H152" i="13"/>
  <c r="E152" i="13"/>
  <c r="M151" i="13"/>
  <c r="L151" i="13"/>
  <c r="H151" i="13"/>
  <c r="E151" i="13"/>
  <c r="M150" i="13"/>
  <c r="L150" i="13"/>
  <c r="H150" i="13"/>
  <c r="E150" i="13"/>
  <c r="M149" i="13"/>
  <c r="L149" i="13"/>
  <c r="H149" i="13"/>
  <c r="E149" i="13"/>
  <c r="M148" i="13"/>
  <c r="L148" i="13"/>
  <c r="H148" i="13"/>
  <c r="E148" i="13"/>
  <c r="M147" i="13"/>
  <c r="L147" i="13"/>
  <c r="H147" i="13"/>
  <c r="E147" i="13"/>
  <c r="M146" i="13"/>
  <c r="O146" i="13" s="1"/>
  <c r="H146" i="13"/>
  <c r="E146" i="13"/>
  <c r="M145" i="13"/>
  <c r="L145" i="13"/>
  <c r="H145" i="13"/>
  <c r="E145" i="13"/>
  <c r="M144" i="13"/>
  <c r="L144" i="13"/>
  <c r="H144" i="13"/>
  <c r="E144" i="13"/>
  <c r="M143" i="13"/>
  <c r="L143" i="13"/>
  <c r="H143" i="13"/>
  <c r="E143" i="13"/>
  <c r="M142" i="13"/>
  <c r="O142" i="13" s="1"/>
  <c r="H142" i="13"/>
  <c r="E142" i="13"/>
  <c r="M141" i="13"/>
  <c r="L141" i="13"/>
  <c r="H141" i="13"/>
  <c r="E141" i="13"/>
  <c r="M140" i="13"/>
  <c r="L140" i="13"/>
  <c r="H140" i="13"/>
  <c r="E140" i="13"/>
  <c r="M139" i="13"/>
  <c r="L139" i="13"/>
  <c r="H139" i="13"/>
  <c r="E139" i="13"/>
  <c r="M138" i="13"/>
  <c r="O138" i="13" s="1"/>
  <c r="H138" i="13"/>
  <c r="E138" i="13"/>
  <c r="M137" i="13"/>
  <c r="L137" i="13"/>
  <c r="H137" i="13"/>
  <c r="E137" i="13"/>
  <c r="M136" i="13"/>
  <c r="O136" i="13" s="1"/>
  <c r="H136" i="13"/>
  <c r="E136" i="13"/>
  <c r="M135" i="13"/>
  <c r="O135" i="13" s="1"/>
  <c r="H135" i="13"/>
  <c r="E135" i="13"/>
  <c r="M134" i="13"/>
  <c r="L134" i="13"/>
  <c r="H134" i="13"/>
  <c r="E134" i="13"/>
  <c r="M133" i="13"/>
  <c r="L133" i="13"/>
  <c r="H133" i="13"/>
  <c r="E133" i="13"/>
  <c r="M132" i="13"/>
  <c r="L132" i="13"/>
  <c r="H132" i="13"/>
  <c r="E132" i="13"/>
  <c r="M131" i="13"/>
  <c r="L131" i="13"/>
  <c r="H131" i="13"/>
  <c r="E131" i="13"/>
  <c r="M130" i="13"/>
  <c r="L130" i="13"/>
  <c r="H130" i="13"/>
  <c r="E130" i="13"/>
  <c r="M129" i="13"/>
  <c r="L129" i="13"/>
  <c r="H129" i="13"/>
  <c r="E129" i="13"/>
  <c r="M128" i="13"/>
  <c r="L128" i="13"/>
  <c r="H128" i="13"/>
  <c r="E128" i="13"/>
  <c r="M127" i="13"/>
  <c r="L127" i="13"/>
  <c r="H127" i="13"/>
  <c r="E127" i="13"/>
  <c r="M126" i="13"/>
  <c r="L126" i="13"/>
  <c r="H126" i="13"/>
  <c r="E126" i="13"/>
  <c r="M125" i="13"/>
  <c r="O125" i="13" s="1"/>
  <c r="H125" i="13"/>
  <c r="E125" i="13"/>
  <c r="M124" i="13"/>
  <c r="O124" i="13" s="1"/>
  <c r="H124" i="13"/>
  <c r="E124" i="13"/>
  <c r="M123" i="13"/>
  <c r="L123" i="13"/>
  <c r="H123" i="13"/>
  <c r="E123" i="13"/>
  <c r="M122" i="13"/>
  <c r="L122" i="13"/>
  <c r="H122" i="13"/>
  <c r="E122" i="13"/>
  <c r="M121" i="13"/>
  <c r="L121" i="13"/>
  <c r="H121" i="13"/>
  <c r="E121" i="13"/>
  <c r="M120" i="13"/>
  <c r="L120" i="13"/>
  <c r="H120" i="13"/>
  <c r="E120" i="13"/>
  <c r="M119" i="13"/>
  <c r="O119" i="13" s="1"/>
  <c r="H119" i="13"/>
  <c r="E119" i="13"/>
  <c r="M118" i="13"/>
  <c r="L118" i="13"/>
  <c r="H118" i="13"/>
  <c r="E118" i="13"/>
  <c r="M117" i="13"/>
  <c r="L117" i="13"/>
  <c r="H117" i="13"/>
  <c r="E117" i="13"/>
  <c r="M116" i="13"/>
  <c r="L116" i="13"/>
  <c r="H116" i="13"/>
  <c r="E116" i="13"/>
  <c r="M115" i="13"/>
  <c r="L115" i="13"/>
  <c r="H115" i="13"/>
  <c r="E115" i="13"/>
  <c r="M114" i="13"/>
  <c r="L114" i="13"/>
  <c r="E114" i="13"/>
  <c r="M113" i="13"/>
  <c r="L113" i="13"/>
  <c r="H113" i="13"/>
  <c r="E113" i="13"/>
  <c r="M112" i="13"/>
  <c r="L112" i="13"/>
  <c r="H112" i="13"/>
  <c r="E112" i="13"/>
  <c r="M111" i="13"/>
  <c r="L111" i="13"/>
  <c r="H111" i="13"/>
  <c r="E111" i="13"/>
  <c r="M110" i="13"/>
  <c r="O110" i="13" s="1"/>
  <c r="H110" i="13"/>
  <c r="E110" i="13"/>
  <c r="M109" i="13"/>
  <c r="O109" i="13" s="1"/>
  <c r="H109" i="13"/>
  <c r="E109" i="13"/>
  <c r="M108" i="13"/>
  <c r="L108" i="13"/>
  <c r="H108" i="13"/>
  <c r="E108" i="13"/>
  <c r="M107" i="13"/>
  <c r="L107" i="13"/>
  <c r="H107" i="13"/>
  <c r="E107" i="13"/>
  <c r="M106" i="13"/>
  <c r="L106" i="13"/>
  <c r="H106" i="13"/>
  <c r="E106" i="13"/>
  <c r="M105" i="13"/>
  <c r="L105" i="13"/>
  <c r="H105" i="13"/>
  <c r="E105" i="13"/>
  <c r="M104" i="13"/>
  <c r="L104" i="13"/>
  <c r="H104" i="13"/>
  <c r="E104" i="13"/>
  <c r="M103" i="13"/>
  <c r="L103" i="13"/>
  <c r="H103" i="13"/>
  <c r="E103" i="13"/>
  <c r="M102" i="13"/>
  <c r="L102" i="13"/>
  <c r="H102" i="13"/>
  <c r="E102" i="13"/>
  <c r="M101" i="13"/>
  <c r="L101" i="13"/>
  <c r="H101" i="13"/>
  <c r="E101" i="13"/>
  <c r="M100" i="13"/>
  <c r="L100" i="13"/>
  <c r="H100" i="13"/>
  <c r="E100" i="13"/>
  <c r="M99" i="13"/>
  <c r="L99" i="13"/>
  <c r="H99" i="13"/>
  <c r="E99" i="13"/>
  <c r="M98" i="13"/>
  <c r="L98" i="13"/>
  <c r="H98" i="13"/>
  <c r="E98" i="13"/>
  <c r="M97" i="13"/>
  <c r="L97" i="13"/>
  <c r="H97" i="13"/>
  <c r="E97" i="13"/>
  <c r="M96" i="13"/>
  <c r="L96" i="13"/>
  <c r="H96" i="13"/>
  <c r="E96" i="13"/>
  <c r="M95" i="13"/>
  <c r="L95" i="13"/>
  <c r="H95" i="13"/>
  <c r="E95" i="13"/>
  <c r="M94" i="13"/>
  <c r="L94" i="13"/>
  <c r="H94" i="13"/>
  <c r="E94" i="13"/>
  <c r="M93" i="13"/>
  <c r="L93" i="13"/>
  <c r="H93" i="13"/>
  <c r="E93" i="13"/>
  <c r="M92" i="13"/>
  <c r="L92" i="13"/>
  <c r="H92" i="13"/>
  <c r="E92" i="13"/>
  <c r="M91" i="13"/>
  <c r="L91" i="13"/>
  <c r="H91" i="13"/>
  <c r="E91" i="13"/>
  <c r="M90" i="13"/>
  <c r="L90" i="13"/>
  <c r="H90" i="13"/>
  <c r="E90" i="13"/>
  <c r="M89" i="13"/>
  <c r="L89" i="13"/>
  <c r="H89" i="13"/>
  <c r="E89" i="13"/>
  <c r="M88" i="13"/>
  <c r="L88" i="13"/>
  <c r="H88" i="13"/>
  <c r="E88" i="13"/>
  <c r="M87" i="13"/>
  <c r="L87" i="13"/>
  <c r="H87" i="13"/>
  <c r="E87" i="13"/>
  <c r="M86" i="13"/>
  <c r="L86" i="13"/>
  <c r="H86" i="13"/>
  <c r="E86" i="13"/>
  <c r="M85" i="13"/>
  <c r="L85" i="13"/>
  <c r="H85" i="13"/>
  <c r="E85" i="13"/>
  <c r="M84" i="13"/>
  <c r="L84" i="13"/>
  <c r="H84" i="13"/>
  <c r="E84" i="13"/>
  <c r="M83" i="13"/>
  <c r="L83" i="13"/>
  <c r="H83" i="13"/>
  <c r="E83" i="13"/>
  <c r="M82" i="13"/>
  <c r="L82" i="13"/>
  <c r="H82" i="13"/>
  <c r="E82" i="13"/>
  <c r="M81" i="13"/>
  <c r="L81" i="13"/>
  <c r="H81" i="13"/>
  <c r="E81" i="13"/>
  <c r="M80" i="13"/>
  <c r="L80" i="13"/>
  <c r="H80" i="13"/>
  <c r="E80" i="13"/>
  <c r="M79" i="13"/>
  <c r="L79" i="13"/>
  <c r="H79" i="13"/>
  <c r="E79" i="13"/>
  <c r="M78" i="13"/>
  <c r="L78" i="13"/>
  <c r="H78" i="13"/>
  <c r="E78" i="13"/>
  <c r="M77" i="13"/>
  <c r="L77" i="13"/>
  <c r="H77" i="13"/>
  <c r="E77" i="13"/>
  <c r="M76" i="13"/>
  <c r="L76" i="13"/>
  <c r="H76" i="13"/>
  <c r="E76" i="13"/>
  <c r="M75" i="13"/>
  <c r="L75" i="13"/>
  <c r="H75" i="13"/>
  <c r="E75" i="13"/>
  <c r="M74" i="13"/>
  <c r="L74" i="13"/>
  <c r="H74" i="13"/>
  <c r="E74" i="13"/>
  <c r="M73" i="13"/>
  <c r="L73" i="13"/>
  <c r="H73" i="13"/>
  <c r="E73" i="13"/>
  <c r="M72" i="13"/>
  <c r="L72" i="13"/>
  <c r="H72" i="13"/>
  <c r="E72" i="13"/>
  <c r="M71" i="13"/>
  <c r="L71" i="13"/>
  <c r="H71" i="13"/>
  <c r="E71" i="13"/>
  <c r="M70" i="13"/>
  <c r="L70" i="13"/>
  <c r="H70" i="13"/>
  <c r="E70" i="13"/>
  <c r="M69" i="13"/>
  <c r="L69" i="13"/>
  <c r="H69" i="13"/>
  <c r="E69" i="13"/>
  <c r="M68" i="13"/>
  <c r="L68" i="13"/>
  <c r="H68" i="13"/>
  <c r="E68" i="13"/>
  <c r="M67" i="13"/>
  <c r="L67" i="13"/>
  <c r="H67" i="13"/>
  <c r="E67" i="13"/>
  <c r="M66" i="13"/>
  <c r="L66" i="13"/>
  <c r="H66" i="13"/>
  <c r="E66" i="13"/>
  <c r="M65" i="13"/>
  <c r="L65" i="13"/>
  <c r="H65" i="13"/>
  <c r="E65" i="13"/>
  <c r="M64" i="13"/>
  <c r="L64" i="13"/>
  <c r="H64" i="13"/>
  <c r="E64" i="13"/>
  <c r="M63" i="13"/>
  <c r="L63" i="13"/>
  <c r="H63" i="13"/>
  <c r="E63" i="13"/>
  <c r="M62" i="13"/>
  <c r="L62" i="13"/>
  <c r="H62" i="13"/>
  <c r="E62" i="13"/>
  <c r="M61" i="13"/>
  <c r="L61" i="13"/>
  <c r="H61" i="13"/>
  <c r="E61" i="13"/>
  <c r="M57" i="13"/>
  <c r="M54" i="13"/>
  <c r="L54" i="13"/>
  <c r="M39" i="13"/>
  <c r="M3" i="13"/>
  <c r="M166" i="12"/>
  <c r="O166" i="12" s="1"/>
  <c r="H166" i="12"/>
  <c r="E166" i="12"/>
  <c r="M165" i="12"/>
  <c r="O165" i="12" s="1"/>
  <c r="H165" i="12"/>
  <c r="E165" i="12"/>
  <c r="O164" i="12"/>
  <c r="M164" i="12"/>
  <c r="H164" i="12"/>
  <c r="E164" i="12"/>
  <c r="M163" i="12"/>
  <c r="O163" i="12" s="1"/>
  <c r="H163" i="12"/>
  <c r="E163" i="12"/>
  <c r="O162" i="12"/>
  <c r="M162" i="12"/>
  <c r="H162" i="12"/>
  <c r="E162" i="12"/>
  <c r="M161" i="12"/>
  <c r="O161" i="12" s="1"/>
  <c r="H161" i="12"/>
  <c r="E161" i="12"/>
  <c r="O160" i="12"/>
  <c r="M160" i="12"/>
  <c r="H160" i="12"/>
  <c r="E160" i="12"/>
  <c r="M159" i="12"/>
  <c r="O159" i="12" s="1"/>
  <c r="H159" i="12"/>
  <c r="E159" i="12"/>
  <c r="O158" i="12"/>
  <c r="M158" i="12"/>
  <c r="H158" i="12"/>
  <c r="E158" i="12"/>
  <c r="M157" i="12"/>
  <c r="O157" i="12" s="1"/>
  <c r="H157" i="12"/>
  <c r="E157" i="12"/>
  <c r="O156" i="12"/>
  <c r="M156" i="12"/>
  <c r="H156" i="12"/>
  <c r="E156" i="12"/>
  <c r="M155" i="12"/>
  <c r="O155" i="12" s="1"/>
  <c r="H155" i="12"/>
  <c r="E155" i="12"/>
  <c r="M154" i="12"/>
  <c r="O154" i="12" s="1"/>
  <c r="H154" i="12"/>
  <c r="E154" i="12"/>
  <c r="M153" i="12"/>
  <c r="O153" i="12" s="1"/>
  <c r="H153" i="12"/>
  <c r="E153" i="12"/>
  <c r="O152" i="12"/>
  <c r="M152" i="12"/>
  <c r="H152" i="12"/>
  <c r="E152" i="12"/>
  <c r="M151" i="12"/>
  <c r="O151" i="12" s="1"/>
  <c r="H151" i="12"/>
  <c r="E151" i="12"/>
  <c r="O150" i="12"/>
  <c r="M150" i="12"/>
  <c r="H150" i="12"/>
  <c r="E150" i="12"/>
  <c r="M149" i="12"/>
  <c r="O149" i="12" s="1"/>
  <c r="H149" i="12"/>
  <c r="E149" i="12"/>
  <c r="O148" i="12"/>
  <c r="M148" i="12"/>
  <c r="H148" i="12"/>
  <c r="E148" i="12"/>
  <c r="M147" i="12"/>
  <c r="O147" i="12" s="1"/>
  <c r="H147" i="12"/>
  <c r="E147" i="12"/>
  <c r="O146" i="12"/>
  <c r="M146" i="12"/>
  <c r="H146" i="12"/>
  <c r="E146" i="12"/>
  <c r="M145" i="12"/>
  <c r="O145" i="12" s="1"/>
  <c r="H145" i="12"/>
  <c r="E145" i="12"/>
  <c r="O144" i="12"/>
  <c r="M144" i="12"/>
  <c r="H144" i="12"/>
  <c r="E144" i="12"/>
  <c r="M143" i="12"/>
  <c r="L143" i="12"/>
  <c r="O143" i="12" s="1"/>
  <c r="H143" i="12"/>
  <c r="E143" i="12"/>
  <c r="O142" i="12"/>
  <c r="M142" i="12"/>
  <c r="L142" i="12"/>
  <c r="H142" i="12"/>
  <c r="E142" i="12"/>
  <c r="M141" i="12"/>
  <c r="L141" i="12"/>
  <c r="O141" i="12" s="1"/>
  <c r="H141" i="12"/>
  <c r="E141" i="12"/>
  <c r="M140" i="12"/>
  <c r="L140" i="12"/>
  <c r="O140" i="12" s="1"/>
  <c r="H140" i="12"/>
  <c r="E140" i="12"/>
  <c r="M139" i="12"/>
  <c r="O139" i="12" s="1"/>
  <c r="L139" i="12"/>
  <c r="H139" i="12"/>
  <c r="E139" i="12"/>
  <c r="M138" i="12"/>
  <c r="L138" i="12"/>
  <c r="O138" i="12" s="1"/>
  <c r="H138" i="12"/>
  <c r="E138" i="12"/>
  <c r="M137" i="12"/>
  <c r="L137" i="12"/>
  <c r="O137" i="12" s="1"/>
  <c r="H137" i="12"/>
  <c r="E137" i="12"/>
  <c r="O136" i="12"/>
  <c r="M136" i="12"/>
  <c r="L136" i="12"/>
  <c r="H136" i="12"/>
  <c r="E136" i="12"/>
  <c r="M135" i="12"/>
  <c r="L135" i="12"/>
  <c r="O135" i="12" s="1"/>
  <c r="H135" i="12"/>
  <c r="E135" i="12"/>
  <c r="M134" i="12"/>
  <c r="L134" i="12"/>
  <c r="O134" i="12" s="1"/>
  <c r="H134" i="12"/>
  <c r="E134" i="12"/>
  <c r="M133" i="12"/>
  <c r="L133" i="12"/>
  <c r="O133" i="12" s="1"/>
  <c r="H133" i="12"/>
  <c r="E133" i="12"/>
  <c r="M132" i="12"/>
  <c r="L132" i="12"/>
  <c r="O132" i="12" s="1"/>
  <c r="H132" i="12"/>
  <c r="E132" i="12"/>
  <c r="M131" i="12"/>
  <c r="L131" i="12"/>
  <c r="O131" i="12" s="1"/>
  <c r="H131" i="12"/>
  <c r="E131" i="12"/>
  <c r="M130" i="12"/>
  <c r="L130" i="12"/>
  <c r="O130" i="12" s="1"/>
  <c r="H130" i="12"/>
  <c r="E130" i="12"/>
  <c r="M129" i="12"/>
  <c r="O129" i="12" s="1"/>
  <c r="L129" i="12"/>
  <c r="H129" i="12"/>
  <c r="E129" i="12"/>
  <c r="O128" i="12"/>
  <c r="M128" i="12"/>
  <c r="L128" i="12"/>
  <c r="H128" i="12"/>
  <c r="E128" i="12"/>
  <c r="M127" i="12"/>
  <c r="L127" i="12"/>
  <c r="O127" i="12" s="1"/>
  <c r="H127" i="12"/>
  <c r="E127" i="12"/>
  <c r="O126" i="12"/>
  <c r="M126" i="12"/>
  <c r="L126" i="12"/>
  <c r="H126" i="12"/>
  <c r="E126" i="12"/>
  <c r="M125" i="12"/>
  <c r="L125" i="12"/>
  <c r="O125" i="12" s="1"/>
  <c r="H125" i="12"/>
  <c r="E125" i="12"/>
  <c r="M124" i="12"/>
  <c r="L124" i="12"/>
  <c r="O124" i="12" s="1"/>
  <c r="H124" i="12"/>
  <c r="E124" i="12"/>
  <c r="M123" i="12"/>
  <c r="O123" i="12" s="1"/>
  <c r="L123" i="12"/>
  <c r="H123" i="12"/>
  <c r="E123" i="12"/>
  <c r="M122" i="12"/>
  <c r="L122" i="12"/>
  <c r="O122" i="12" s="1"/>
  <c r="H122" i="12"/>
  <c r="E122" i="12"/>
  <c r="M121" i="12"/>
  <c r="L121" i="12"/>
  <c r="O121" i="12" s="1"/>
  <c r="H121" i="12"/>
  <c r="E121" i="12"/>
  <c r="O120" i="12"/>
  <c r="M120" i="12"/>
  <c r="L120" i="12"/>
  <c r="H120" i="12"/>
  <c r="E120" i="12"/>
  <c r="M119" i="12"/>
  <c r="O119" i="12" s="1"/>
  <c r="L119" i="12"/>
  <c r="H119" i="12"/>
  <c r="E119" i="12"/>
  <c r="O118" i="12"/>
  <c r="M118" i="12"/>
  <c r="L118" i="12"/>
  <c r="H118" i="12"/>
  <c r="E118" i="12"/>
  <c r="M117" i="12"/>
  <c r="O117" i="12" s="1"/>
  <c r="L117" i="12"/>
  <c r="H117" i="12"/>
  <c r="E117" i="12"/>
  <c r="M116" i="12"/>
  <c r="L116" i="12"/>
  <c r="O116" i="12" s="1"/>
  <c r="H116" i="12"/>
  <c r="E116" i="12"/>
  <c r="M115" i="12"/>
  <c r="L115" i="12"/>
  <c r="O115" i="12" s="1"/>
  <c r="H115" i="12"/>
  <c r="E115" i="12"/>
  <c r="M114" i="12"/>
  <c r="L114" i="12"/>
  <c r="O114" i="12" s="1"/>
  <c r="H114" i="12"/>
  <c r="E114" i="12"/>
  <c r="O113" i="12"/>
  <c r="M113" i="12"/>
  <c r="L113" i="12"/>
  <c r="H113" i="12"/>
  <c r="E113" i="12"/>
  <c r="O112" i="12"/>
  <c r="M112" i="12"/>
  <c r="L112" i="12"/>
  <c r="H112" i="12"/>
  <c r="E112" i="12"/>
  <c r="M111" i="12"/>
  <c r="L111" i="12"/>
  <c r="O111" i="12" s="1"/>
  <c r="H111" i="12"/>
  <c r="E111" i="12"/>
  <c r="O110" i="12"/>
  <c r="M110" i="12"/>
  <c r="L110" i="12"/>
  <c r="H110" i="12"/>
  <c r="E110" i="12"/>
  <c r="M109" i="12"/>
  <c r="L109" i="12"/>
  <c r="O109" i="12" s="1"/>
  <c r="H109" i="12"/>
  <c r="E109" i="12"/>
  <c r="M108" i="12"/>
  <c r="L108" i="12"/>
  <c r="O108" i="12" s="1"/>
  <c r="H108" i="12"/>
  <c r="E108" i="12"/>
  <c r="L107" i="12"/>
  <c r="O107" i="12" s="1"/>
  <c r="H107" i="12"/>
  <c r="E107" i="12"/>
  <c r="M106" i="12"/>
  <c r="L106" i="12"/>
  <c r="O106" i="12" s="1"/>
  <c r="H106" i="12"/>
  <c r="E106" i="12"/>
  <c r="M105" i="12"/>
  <c r="L105" i="12"/>
  <c r="O105" i="12" s="1"/>
  <c r="H105" i="12"/>
  <c r="E105" i="12"/>
  <c r="M104" i="12"/>
  <c r="L104" i="12"/>
  <c r="O104" i="12" s="1"/>
  <c r="H104" i="12"/>
  <c r="E104" i="12"/>
  <c r="M103" i="12"/>
  <c r="L103" i="12"/>
  <c r="O103" i="12" s="1"/>
  <c r="H103" i="12"/>
  <c r="E103" i="12"/>
  <c r="M102" i="12"/>
  <c r="O102" i="12" s="1"/>
  <c r="L102" i="12"/>
  <c r="H102" i="12"/>
  <c r="E102" i="12"/>
  <c r="M101" i="12"/>
  <c r="L101" i="12"/>
  <c r="O101" i="12" s="1"/>
  <c r="H101" i="12"/>
  <c r="E101" i="12"/>
  <c r="M100" i="12"/>
  <c r="L100" i="12"/>
  <c r="O100" i="12" s="1"/>
  <c r="H100" i="12"/>
  <c r="E100" i="12"/>
  <c r="O99" i="12"/>
  <c r="M99" i="12"/>
  <c r="L99" i="12"/>
  <c r="H99" i="12"/>
  <c r="E99" i="12"/>
  <c r="M98" i="12"/>
  <c r="O98" i="12" s="1"/>
  <c r="L98" i="12"/>
  <c r="H98" i="12"/>
  <c r="E98" i="12"/>
  <c r="M97" i="12"/>
  <c r="L97" i="12"/>
  <c r="O97" i="12" s="1"/>
  <c r="H97" i="12"/>
  <c r="E97" i="12"/>
  <c r="M96" i="12"/>
  <c r="L96" i="12"/>
  <c r="O96" i="12" s="1"/>
  <c r="H96" i="12"/>
  <c r="E96" i="12"/>
  <c r="M95" i="12"/>
  <c r="L95" i="12"/>
  <c r="O95" i="12" s="1"/>
  <c r="H95" i="12"/>
  <c r="E95" i="12"/>
  <c r="O94" i="12"/>
  <c r="M94" i="12"/>
  <c r="H94" i="12"/>
  <c r="E94" i="12"/>
  <c r="M93" i="12"/>
  <c r="O93" i="12" s="1"/>
  <c r="L93" i="12"/>
  <c r="H93" i="12"/>
  <c r="E93" i="12"/>
  <c r="M92" i="12"/>
  <c r="L92" i="12"/>
  <c r="O92" i="12" s="1"/>
  <c r="H92" i="12"/>
  <c r="E92" i="12"/>
  <c r="M91" i="12"/>
  <c r="L91" i="12"/>
  <c r="O91" i="12" s="1"/>
  <c r="H91" i="12"/>
  <c r="E91" i="12"/>
  <c r="M90" i="12"/>
  <c r="O90" i="12" s="1"/>
  <c r="H90" i="12"/>
  <c r="E90" i="12"/>
  <c r="O89" i="12"/>
  <c r="M89" i="12"/>
  <c r="L89" i="12"/>
  <c r="H89" i="12"/>
  <c r="E89" i="12"/>
  <c r="M88" i="12"/>
  <c r="O88" i="12" s="1"/>
  <c r="L88" i="12"/>
  <c r="H88" i="12"/>
  <c r="E88" i="12"/>
  <c r="M87" i="12"/>
  <c r="L87" i="12"/>
  <c r="O87" i="12" s="1"/>
  <c r="H87" i="12"/>
  <c r="E87" i="12"/>
  <c r="M86" i="12"/>
  <c r="O86" i="12" s="1"/>
  <c r="H86" i="12"/>
  <c r="E86" i="12"/>
  <c r="M85" i="12"/>
  <c r="L85" i="12"/>
  <c r="O85" i="12" s="1"/>
  <c r="H85" i="12"/>
  <c r="E85" i="12"/>
  <c r="O84" i="12"/>
  <c r="M84" i="12"/>
  <c r="H84" i="12"/>
  <c r="E84" i="12"/>
  <c r="M83" i="12"/>
  <c r="O83" i="12" s="1"/>
  <c r="H83" i="12"/>
  <c r="E83" i="12"/>
  <c r="O82" i="12"/>
  <c r="M82" i="12"/>
  <c r="L82" i="12"/>
  <c r="H82" i="12"/>
  <c r="E82" i="12"/>
  <c r="M81" i="12"/>
  <c r="O81" i="12" s="1"/>
  <c r="L81" i="12"/>
  <c r="H81" i="12"/>
  <c r="E81" i="12"/>
  <c r="M80" i="12"/>
  <c r="L80" i="12"/>
  <c r="O80" i="12" s="1"/>
  <c r="H80" i="12"/>
  <c r="E80" i="12"/>
  <c r="M79" i="12"/>
  <c r="O79" i="12" s="1"/>
  <c r="L79" i="12"/>
  <c r="H79" i="12"/>
  <c r="E79" i="12"/>
  <c r="M78" i="12"/>
  <c r="L78" i="12"/>
  <c r="O78" i="12" s="1"/>
  <c r="H78" i="12"/>
  <c r="E78" i="12"/>
  <c r="M77" i="12"/>
  <c r="L77" i="12"/>
  <c r="O77" i="12" s="1"/>
  <c r="H77" i="12"/>
  <c r="E77" i="12"/>
  <c r="M76" i="12"/>
  <c r="L76" i="12"/>
  <c r="O76" i="12" s="1"/>
  <c r="H76" i="12"/>
  <c r="E76" i="12"/>
  <c r="M75" i="12"/>
  <c r="L75" i="12"/>
  <c r="O75" i="12" s="1"/>
  <c r="H75" i="12"/>
  <c r="E75" i="12"/>
  <c r="O74" i="12"/>
  <c r="M74" i="12"/>
  <c r="L74" i="12"/>
  <c r="H74" i="12"/>
  <c r="E74" i="12"/>
  <c r="M73" i="12"/>
  <c r="O73" i="12" s="1"/>
  <c r="H73" i="12"/>
  <c r="E73" i="12"/>
  <c r="M72" i="12"/>
  <c r="O72" i="12" s="1"/>
  <c r="H72" i="12"/>
  <c r="E72" i="12"/>
  <c r="M71" i="12"/>
  <c r="O71" i="12" s="1"/>
  <c r="L71" i="12"/>
  <c r="H71" i="12"/>
  <c r="E71" i="12"/>
  <c r="M70" i="12"/>
  <c r="L70" i="12"/>
  <c r="O70" i="12" s="1"/>
  <c r="H70" i="12"/>
  <c r="E70" i="12"/>
  <c r="M69" i="12"/>
  <c r="L69" i="12"/>
  <c r="O69" i="12" s="1"/>
  <c r="H69" i="12"/>
  <c r="E69" i="12"/>
  <c r="M68" i="12"/>
  <c r="L68" i="12"/>
  <c r="O68" i="12" s="1"/>
  <c r="H68" i="12"/>
  <c r="E68" i="12"/>
  <c r="M67" i="12"/>
  <c r="O67" i="12" s="1"/>
  <c r="H67" i="12"/>
  <c r="E67" i="12"/>
  <c r="M66" i="12"/>
  <c r="O66" i="12" s="1"/>
  <c r="L66" i="12"/>
  <c r="H66" i="12"/>
  <c r="E66" i="12"/>
  <c r="M65" i="12"/>
  <c r="L65" i="12"/>
  <c r="O65" i="12" s="1"/>
  <c r="H65" i="12"/>
  <c r="E65" i="12"/>
  <c r="M64" i="12"/>
  <c r="L64" i="12"/>
  <c r="O64" i="12" s="1"/>
  <c r="H64" i="12"/>
  <c r="E64" i="12"/>
  <c r="M63" i="12"/>
  <c r="L63" i="12"/>
  <c r="O63" i="12" s="1"/>
  <c r="H63" i="12"/>
  <c r="E63" i="12"/>
  <c r="M62" i="12"/>
  <c r="L62" i="12"/>
  <c r="O62" i="12" s="1"/>
  <c r="E62" i="12"/>
  <c r="M61" i="12"/>
  <c r="O61" i="12" s="1"/>
  <c r="L61" i="12"/>
  <c r="H61" i="12"/>
  <c r="E61" i="12"/>
  <c r="O60" i="12"/>
  <c r="M60" i="12"/>
  <c r="L60" i="12"/>
  <c r="H60" i="12"/>
  <c r="E60" i="12"/>
  <c r="M59" i="12"/>
  <c r="L59" i="12"/>
  <c r="O59" i="12" s="1"/>
  <c r="H59" i="12"/>
  <c r="E59" i="12"/>
  <c r="M58" i="12"/>
  <c r="O58" i="12" s="1"/>
  <c r="H58" i="12"/>
  <c r="E58" i="12"/>
  <c r="O57" i="12"/>
  <c r="M57" i="12"/>
  <c r="H57" i="12"/>
  <c r="E57" i="12"/>
  <c r="M56" i="12"/>
  <c r="L56" i="12"/>
  <c r="O56" i="12" s="1"/>
  <c r="H56" i="12"/>
  <c r="E56" i="12"/>
  <c r="M55" i="12"/>
  <c r="L55" i="12"/>
  <c r="O55" i="12" s="1"/>
  <c r="H55" i="12"/>
  <c r="E55" i="12"/>
  <c r="M54" i="12"/>
  <c r="L54" i="12"/>
  <c r="O54" i="12" s="1"/>
  <c r="H54" i="12"/>
  <c r="E54" i="12"/>
  <c r="M53" i="12"/>
  <c r="L53" i="12"/>
  <c r="O53" i="12" s="1"/>
  <c r="H53" i="12"/>
  <c r="E53" i="12"/>
  <c r="O52" i="12"/>
  <c r="M52" i="12"/>
  <c r="L52" i="12"/>
  <c r="H52" i="12"/>
  <c r="E52" i="12"/>
  <c r="M51" i="12"/>
  <c r="O51" i="12" s="1"/>
  <c r="L51" i="12"/>
  <c r="H51" i="12"/>
  <c r="E51" i="12"/>
  <c r="M50" i="12"/>
  <c r="L50" i="12"/>
  <c r="O50" i="12" s="1"/>
  <c r="H50" i="12"/>
  <c r="E50" i="12"/>
  <c r="M49" i="12"/>
  <c r="O49" i="12" s="1"/>
  <c r="L49" i="12"/>
  <c r="H49" i="12"/>
  <c r="E49" i="12"/>
  <c r="M48" i="12"/>
  <c r="L48" i="12"/>
  <c r="O48" i="12" s="1"/>
  <c r="H48" i="12"/>
  <c r="E48" i="12"/>
  <c r="M47" i="12"/>
  <c r="L47" i="12"/>
  <c r="O47" i="12" s="1"/>
  <c r="H47" i="12"/>
  <c r="E47" i="12"/>
  <c r="M46" i="12"/>
  <c r="L46" i="12"/>
  <c r="O46" i="12" s="1"/>
  <c r="H46" i="12"/>
  <c r="E46" i="12"/>
  <c r="M45" i="12"/>
  <c r="L45" i="12"/>
  <c r="O45" i="12" s="1"/>
  <c r="H45" i="12"/>
  <c r="E45" i="12"/>
  <c r="O44" i="12"/>
  <c r="M44" i="12"/>
  <c r="L44" i="12"/>
  <c r="H44" i="12"/>
  <c r="E44" i="12"/>
  <c r="M43" i="12"/>
  <c r="O43" i="12" s="1"/>
  <c r="L43" i="12"/>
  <c r="H43" i="12"/>
  <c r="E43" i="12"/>
  <c r="M42" i="12"/>
  <c r="L42" i="12"/>
  <c r="O42" i="12" s="1"/>
  <c r="H42" i="12"/>
  <c r="E42" i="12"/>
  <c r="M41" i="12"/>
  <c r="L41" i="12"/>
  <c r="O41" i="12" s="1"/>
  <c r="H41" i="12"/>
  <c r="E41" i="12"/>
  <c r="M40" i="12"/>
  <c r="L40" i="12"/>
  <c r="O40" i="12" s="1"/>
  <c r="H40" i="12"/>
  <c r="E40" i="12"/>
  <c r="M39" i="12"/>
  <c r="L39" i="12"/>
  <c r="O39" i="12" s="1"/>
  <c r="H39" i="12"/>
  <c r="E39" i="12"/>
  <c r="M38" i="12"/>
  <c r="L38" i="12"/>
  <c r="O38" i="12" s="1"/>
  <c r="H38" i="12"/>
  <c r="E38" i="12"/>
  <c r="O37" i="12"/>
  <c r="M37" i="12"/>
  <c r="L37" i="12"/>
  <c r="H37" i="12"/>
  <c r="E37" i="12"/>
  <c r="O36" i="12"/>
  <c r="M36" i="12"/>
  <c r="L36" i="12"/>
  <c r="H36" i="12"/>
  <c r="E36" i="12"/>
  <c r="M35" i="12"/>
  <c r="L35" i="12"/>
  <c r="O35" i="12" s="1"/>
  <c r="H35" i="12"/>
  <c r="E35" i="12"/>
  <c r="M34" i="12"/>
  <c r="L34" i="12"/>
  <c r="O34" i="12" s="1"/>
  <c r="H34" i="12"/>
  <c r="E34" i="12"/>
  <c r="M33" i="12"/>
  <c r="L33" i="12"/>
  <c r="O33" i="12" s="1"/>
  <c r="H33" i="12"/>
  <c r="E33" i="12"/>
  <c r="M32" i="12"/>
  <c r="L32" i="12"/>
  <c r="O32" i="12" s="1"/>
  <c r="H32" i="12"/>
  <c r="E32" i="12"/>
  <c r="M31" i="12"/>
  <c r="L31" i="12"/>
  <c r="O31" i="12" s="1"/>
  <c r="H31" i="12"/>
  <c r="E31" i="12"/>
  <c r="M30" i="12"/>
  <c r="L30" i="12"/>
  <c r="O30" i="12" s="1"/>
  <c r="H30" i="12"/>
  <c r="E30" i="12"/>
  <c r="M29" i="12"/>
  <c r="L29" i="12"/>
  <c r="O29" i="12" s="1"/>
  <c r="H29" i="12"/>
  <c r="E29" i="12"/>
  <c r="O28" i="12"/>
  <c r="M28" i="12"/>
  <c r="L28" i="12"/>
  <c r="H28" i="12"/>
  <c r="E28" i="12"/>
  <c r="M27" i="12"/>
  <c r="O27" i="12" s="1"/>
  <c r="L27" i="12"/>
  <c r="H27" i="12"/>
  <c r="E27" i="12"/>
  <c r="M26" i="12"/>
  <c r="L26" i="12"/>
  <c r="O26" i="12" s="1"/>
  <c r="H26" i="12"/>
  <c r="E26" i="12"/>
  <c r="M25" i="12"/>
  <c r="L25" i="12"/>
  <c r="O25" i="12" s="1"/>
  <c r="H25" i="12"/>
  <c r="E25" i="12"/>
  <c r="M24" i="12"/>
  <c r="L24" i="12"/>
  <c r="O24" i="12" s="1"/>
  <c r="H24" i="12"/>
  <c r="E24" i="12"/>
  <c r="M23" i="12"/>
  <c r="L23" i="12"/>
  <c r="O23" i="12" s="1"/>
  <c r="H23" i="12"/>
  <c r="E23" i="12"/>
  <c r="M22" i="12"/>
  <c r="L22" i="12"/>
  <c r="O22" i="12" s="1"/>
  <c r="H22" i="12"/>
  <c r="E22" i="12"/>
  <c r="M21" i="12"/>
  <c r="L21" i="12"/>
  <c r="O21" i="12" s="1"/>
  <c r="H21" i="12"/>
  <c r="E21" i="12"/>
  <c r="O20" i="12"/>
  <c r="M20" i="12"/>
  <c r="L20" i="12"/>
  <c r="H20" i="12"/>
  <c r="E20" i="12"/>
  <c r="M19" i="12"/>
  <c r="O19" i="12" s="1"/>
  <c r="L19" i="12"/>
  <c r="H19" i="12"/>
  <c r="E19" i="12"/>
  <c r="M18" i="12"/>
  <c r="L18" i="12"/>
  <c r="O18" i="12" s="1"/>
  <c r="H18" i="12"/>
  <c r="E18" i="12"/>
  <c r="M17" i="12"/>
  <c r="L17" i="12"/>
  <c r="O17" i="12" s="1"/>
  <c r="H17" i="12"/>
  <c r="E17" i="12"/>
  <c r="M16" i="12"/>
  <c r="L16" i="12"/>
  <c r="O16" i="12" s="1"/>
  <c r="H16" i="12"/>
  <c r="E16" i="12"/>
  <c r="O15" i="12"/>
  <c r="M15" i="12"/>
  <c r="L15" i="12"/>
  <c r="H15" i="12"/>
  <c r="E15" i="12"/>
  <c r="M14" i="12"/>
  <c r="L14" i="12"/>
  <c r="O14" i="12" s="1"/>
  <c r="H14" i="12"/>
  <c r="E14" i="12"/>
  <c r="M13" i="12"/>
  <c r="L13" i="12"/>
  <c r="O13" i="12" s="1"/>
  <c r="H13" i="12"/>
  <c r="E13" i="12"/>
  <c r="O12" i="12"/>
  <c r="M12" i="12"/>
  <c r="L12" i="12"/>
  <c r="H12" i="12"/>
  <c r="E12" i="12"/>
  <c r="M11" i="12"/>
  <c r="L11" i="12"/>
  <c r="O11" i="12" s="1"/>
  <c r="H11" i="12"/>
  <c r="E11" i="12"/>
  <c r="O10" i="12"/>
  <c r="M10" i="12"/>
  <c r="L10" i="12"/>
  <c r="H10" i="12"/>
  <c r="E10" i="12"/>
  <c r="M9" i="12"/>
  <c r="L9" i="12"/>
  <c r="O9" i="12" s="1"/>
  <c r="H9" i="12"/>
  <c r="E9" i="12"/>
  <c r="M8" i="12"/>
  <c r="L8" i="12"/>
  <c r="O8" i="12" s="1"/>
  <c r="H8" i="12"/>
  <c r="E8" i="12"/>
  <c r="M7" i="12"/>
  <c r="L7" i="12"/>
  <c r="O7" i="12" s="1"/>
  <c r="H7" i="12"/>
  <c r="E7" i="12"/>
  <c r="M6" i="12"/>
  <c r="L6" i="12"/>
  <c r="O6" i="12" s="1"/>
  <c r="H6" i="12"/>
  <c r="E6" i="12"/>
  <c r="M5" i="12"/>
  <c r="L5" i="12"/>
  <c r="H5" i="12"/>
  <c r="E5" i="12"/>
  <c r="M4" i="12"/>
  <c r="L4" i="12"/>
  <c r="O4" i="12" s="1"/>
  <c r="H4" i="12"/>
  <c r="M3" i="12"/>
  <c r="L3" i="12"/>
  <c r="O3" i="12" s="1"/>
  <c r="H3" i="12"/>
  <c r="E3" i="12"/>
  <c r="M181" i="8"/>
  <c r="O181" i="8" s="1"/>
  <c r="H181" i="8"/>
  <c r="E181" i="8"/>
  <c r="M180" i="8"/>
  <c r="O180" i="8" s="1"/>
  <c r="H180" i="8"/>
  <c r="E180" i="8"/>
  <c r="M179" i="8"/>
  <c r="O179" i="8" s="1"/>
  <c r="H179" i="8"/>
  <c r="E179" i="8"/>
  <c r="M178" i="8"/>
  <c r="O178" i="8" s="1"/>
  <c r="H178" i="8"/>
  <c r="E178" i="8"/>
  <c r="M177" i="8"/>
  <c r="O177" i="8" s="1"/>
  <c r="H177" i="8"/>
  <c r="E177" i="8"/>
  <c r="M176" i="8"/>
  <c r="O176" i="8" s="1"/>
  <c r="H176" i="8"/>
  <c r="E176" i="8"/>
  <c r="M175" i="8"/>
  <c r="O175" i="8" s="1"/>
  <c r="H175" i="8"/>
  <c r="E175" i="8"/>
  <c r="M174" i="8"/>
  <c r="O174" i="8" s="1"/>
  <c r="H174" i="8"/>
  <c r="E174" i="8"/>
  <c r="M173" i="8"/>
  <c r="O173" i="8" s="1"/>
  <c r="H173" i="8"/>
  <c r="E173" i="8"/>
  <c r="M172" i="8"/>
  <c r="O172" i="8" s="1"/>
  <c r="H172" i="8"/>
  <c r="E172" i="8"/>
  <c r="M171" i="8"/>
  <c r="O171" i="8" s="1"/>
  <c r="H171" i="8"/>
  <c r="E171" i="8"/>
  <c r="M170" i="8"/>
  <c r="O170" i="8" s="1"/>
  <c r="H170" i="8"/>
  <c r="E170" i="8"/>
  <c r="M169" i="8"/>
  <c r="O169" i="8" s="1"/>
  <c r="H169" i="8"/>
  <c r="E169" i="8"/>
  <c r="M168" i="8"/>
  <c r="O168" i="8" s="1"/>
  <c r="H168" i="8"/>
  <c r="E168" i="8"/>
  <c r="M167" i="8"/>
  <c r="O167" i="8" s="1"/>
  <c r="H167" i="8"/>
  <c r="E167" i="8"/>
  <c r="M166" i="8"/>
  <c r="O166" i="8" s="1"/>
  <c r="H166" i="8"/>
  <c r="E166" i="8"/>
  <c r="M165" i="8"/>
  <c r="O165" i="8" s="1"/>
  <c r="H165" i="8"/>
  <c r="E165" i="8"/>
  <c r="M164" i="8"/>
  <c r="O164" i="8" s="1"/>
  <c r="H164" i="8"/>
  <c r="E164" i="8"/>
  <c r="M163" i="8"/>
  <c r="O163" i="8" s="1"/>
  <c r="H163" i="8"/>
  <c r="E163" i="8"/>
  <c r="M162" i="8"/>
  <c r="O162" i="8" s="1"/>
  <c r="H162" i="8"/>
  <c r="E162" i="8"/>
  <c r="M161" i="8"/>
  <c r="O161" i="8" s="1"/>
  <c r="H161" i="8"/>
  <c r="E161" i="8"/>
  <c r="M160" i="8"/>
  <c r="O160" i="8" s="1"/>
  <c r="H160" i="8"/>
  <c r="E160" i="8"/>
  <c r="M159" i="8"/>
  <c r="O159" i="8" s="1"/>
  <c r="H159" i="8"/>
  <c r="E159" i="8"/>
  <c r="M158" i="8"/>
  <c r="L158" i="8"/>
  <c r="H158" i="8"/>
  <c r="E158" i="8"/>
  <c r="M157" i="8"/>
  <c r="L157" i="8"/>
  <c r="H157" i="8"/>
  <c r="E157" i="8"/>
  <c r="M156" i="8"/>
  <c r="L156" i="8"/>
  <c r="H156" i="8"/>
  <c r="E156" i="8"/>
  <c r="M155" i="8"/>
  <c r="L155" i="8"/>
  <c r="H155" i="8"/>
  <c r="E155" i="8"/>
  <c r="M154" i="8"/>
  <c r="L154" i="8"/>
  <c r="H154" i="8"/>
  <c r="E154" i="8"/>
  <c r="M153" i="8"/>
  <c r="L153" i="8"/>
  <c r="H153" i="8"/>
  <c r="E153" i="8"/>
  <c r="M152" i="8"/>
  <c r="L152" i="8"/>
  <c r="H152" i="8"/>
  <c r="E152" i="8"/>
  <c r="M151" i="8"/>
  <c r="L151" i="8"/>
  <c r="H151" i="8"/>
  <c r="E151" i="8"/>
  <c r="M150" i="8"/>
  <c r="L150" i="8"/>
  <c r="H150" i="8"/>
  <c r="E150" i="8"/>
  <c r="M149" i="8"/>
  <c r="L149" i="8"/>
  <c r="H149" i="8"/>
  <c r="E149" i="8"/>
  <c r="M148" i="8"/>
  <c r="L148" i="8"/>
  <c r="H148" i="8"/>
  <c r="E148" i="8"/>
  <c r="M147" i="8"/>
  <c r="L147" i="8"/>
  <c r="H147" i="8"/>
  <c r="E147" i="8"/>
  <c r="M146" i="8"/>
  <c r="L146" i="8"/>
  <c r="H146" i="8"/>
  <c r="E146" i="8"/>
  <c r="M145" i="8"/>
  <c r="L145" i="8"/>
  <c r="H145" i="8"/>
  <c r="E145" i="8"/>
  <c r="M144" i="8"/>
  <c r="L144" i="8"/>
  <c r="H144" i="8"/>
  <c r="E144" i="8"/>
  <c r="M143" i="8"/>
  <c r="L143" i="8"/>
  <c r="H143" i="8"/>
  <c r="E143" i="8"/>
  <c r="M142" i="8"/>
  <c r="L142" i="8"/>
  <c r="H142" i="8"/>
  <c r="E142" i="8"/>
  <c r="M141" i="8"/>
  <c r="L141" i="8"/>
  <c r="H141" i="8"/>
  <c r="E141" i="8"/>
  <c r="M140" i="8"/>
  <c r="L140" i="8"/>
  <c r="H140" i="8"/>
  <c r="E140" i="8"/>
  <c r="M139" i="8"/>
  <c r="L139" i="8"/>
  <c r="H139" i="8"/>
  <c r="E139" i="8"/>
  <c r="M138" i="8"/>
  <c r="L138" i="8"/>
  <c r="H138" i="8"/>
  <c r="E138" i="8"/>
  <c r="M137" i="8"/>
  <c r="L137" i="8"/>
  <c r="H137" i="8"/>
  <c r="E137" i="8"/>
  <c r="M136" i="8"/>
  <c r="L136" i="8"/>
  <c r="H136" i="8"/>
  <c r="E136" i="8"/>
  <c r="M135" i="8"/>
  <c r="L135" i="8"/>
  <c r="H135" i="8"/>
  <c r="E135" i="8"/>
  <c r="M134" i="8"/>
  <c r="L134" i="8"/>
  <c r="H134" i="8"/>
  <c r="E134" i="8"/>
  <c r="M133" i="8"/>
  <c r="L133" i="8"/>
  <c r="H133" i="8"/>
  <c r="E133" i="8"/>
  <c r="M132" i="8"/>
  <c r="L132" i="8"/>
  <c r="H132" i="8"/>
  <c r="E132" i="8"/>
  <c r="M131" i="8"/>
  <c r="L131" i="8"/>
  <c r="H131" i="8"/>
  <c r="E131" i="8"/>
  <c r="M130" i="8"/>
  <c r="L130" i="8"/>
  <c r="H130" i="8"/>
  <c r="E130" i="8"/>
  <c r="M129" i="8"/>
  <c r="L129" i="8"/>
  <c r="H129" i="8"/>
  <c r="E129" i="8"/>
  <c r="M128" i="8"/>
  <c r="L128" i="8"/>
  <c r="H128" i="8"/>
  <c r="E128" i="8"/>
  <c r="M127" i="8"/>
  <c r="L127" i="8"/>
  <c r="H127" i="8"/>
  <c r="E127" i="8"/>
  <c r="M126" i="8"/>
  <c r="L126" i="8"/>
  <c r="H126" i="8"/>
  <c r="E126" i="8"/>
  <c r="M125" i="8"/>
  <c r="L125" i="8"/>
  <c r="H125" i="8"/>
  <c r="E125" i="8"/>
  <c r="M124" i="8"/>
  <c r="L124" i="8"/>
  <c r="H124" i="8"/>
  <c r="E124" i="8"/>
  <c r="M123" i="8"/>
  <c r="L123" i="8"/>
  <c r="H123" i="8"/>
  <c r="E123" i="8"/>
  <c r="L122" i="8"/>
  <c r="O122" i="8" s="1"/>
  <c r="H122" i="8"/>
  <c r="E122" i="8"/>
  <c r="M121" i="8"/>
  <c r="L121" i="8"/>
  <c r="H121" i="8"/>
  <c r="E121" i="8"/>
  <c r="M120" i="8"/>
  <c r="L120" i="8"/>
  <c r="H120" i="8"/>
  <c r="E120" i="8"/>
  <c r="M119" i="8"/>
  <c r="L119" i="8"/>
  <c r="H119" i="8"/>
  <c r="E119" i="8"/>
  <c r="M118" i="8"/>
  <c r="L118" i="8"/>
  <c r="H118" i="8"/>
  <c r="E118" i="8"/>
  <c r="M117" i="8"/>
  <c r="L117" i="8"/>
  <c r="H117" i="8"/>
  <c r="E117" i="8"/>
  <c r="M116" i="8"/>
  <c r="L116" i="8"/>
  <c r="H116" i="8"/>
  <c r="E116" i="8"/>
  <c r="M115" i="8"/>
  <c r="L115" i="8"/>
  <c r="H115" i="8"/>
  <c r="E115" i="8"/>
  <c r="M114" i="8"/>
  <c r="L114" i="8"/>
  <c r="H114" i="8"/>
  <c r="E114" i="8"/>
  <c r="M113" i="8"/>
  <c r="L113" i="8"/>
  <c r="H113" i="8"/>
  <c r="E113" i="8"/>
  <c r="M112" i="8"/>
  <c r="L112" i="8"/>
  <c r="H112" i="8"/>
  <c r="E112" i="8"/>
  <c r="M111" i="8"/>
  <c r="L111" i="8"/>
  <c r="H111" i="8"/>
  <c r="E111" i="8"/>
  <c r="M110" i="8"/>
  <c r="L110" i="8"/>
  <c r="H110" i="8"/>
  <c r="E110" i="8"/>
  <c r="M109" i="8"/>
  <c r="O109" i="8" s="1"/>
  <c r="H109" i="8"/>
  <c r="E109" i="8"/>
  <c r="M108" i="8"/>
  <c r="L108" i="8"/>
  <c r="O108" i="8" s="1"/>
  <c r="H108" i="8"/>
  <c r="E108" i="8"/>
  <c r="M107" i="8"/>
  <c r="L107" i="8"/>
  <c r="H107" i="8"/>
  <c r="E107" i="8"/>
  <c r="M106" i="8"/>
  <c r="L106" i="8"/>
  <c r="H106" i="8"/>
  <c r="E106" i="8"/>
  <c r="M105" i="8"/>
  <c r="O105" i="8" s="1"/>
  <c r="H105" i="8"/>
  <c r="E105" i="8"/>
  <c r="M104" i="8"/>
  <c r="L104" i="8"/>
  <c r="H104" i="8"/>
  <c r="E104" i="8"/>
  <c r="M103" i="8"/>
  <c r="L103" i="8"/>
  <c r="H103" i="8"/>
  <c r="E103" i="8"/>
  <c r="M102" i="8"/>
  <c r="L102" i="8"/>
  <c r="H102" i="8"/>
  <c r="E102" i="8"/>
  <c r="M101" i="8"/>
  <c r="O101" i="8" s="1"/>
  <c r="H101" i="8"/>
  <c r="E101" i="8"/>
  <c r="M100" i="8"/>
  <c r="L100" i="8"/>
  <c r="H100" i="8"/>
  <c r="E100" i="8"/>
  <c r="M99" i="8"/>
  <c r="O99" i="8" s="1"/>
  <c r="H99" i="8"/>
  <c r="E99" i="8"/>
  <c r="M98" i="8"/>
  <c r="O98" i="8" s="1"/>
  <c r="H98" i="8"/>
  <c r="E98" i="8"/>
  <c r="M97" i="8"/>
  <c r="L97" i="8"/>
  <c r="H97" i="8"/>
  <c r="E97" i="8"/>
  <c r="M96" i="8"/>
  <c r="L96" i="8"/>
  <c r="H96" i="8"/>
  <c r="E96" i="8"/>
  <c r="M95" i="8"/>
  <c r="L95" i="8"/>
  <c r="H95" i="8"/>
  <c r="E95" i="8"/>
  <c r="M94" i="8"/>
  <c r="L94" i="8"/>
  <c r="H94" i="8"/>
  <c r="E94" i="8"/>
  <c r="M93" i="8"/>
  <c r="L93" i="8"/>
  <c r="H93" i="8"/>
  <c r="E93" i="8"/>
  <c r="M92" i="8"/>
  <c r="L92" i="8"/>
  <c r="H92" i="8"/>
  <c r="E92" i="8"/>
  <c r="M91" i="8"/>
  <c r="L91" i="8"/>
  <c r="H91" i="8"/>
  <c r="E91" i="8"/>
  <c r="M90" i="8"/>
  <c r="L90" i="8"/>
  <c r="H90" i="8"/>
  <c r="E90" i="8"/>
  <c r="M89" i="8"/>
  <c r="L89" i="8"/>
  <c r="O89" i="8" s="1"/>
  <c r="H89" i="8"/>
  <c r="E89" i="8"/>
  <c r="M88" i="8"/>
  <c r="O88" i="8" s="1"/>
  <c r="H88" i="8"/>
  <c r="E88" i="8"/>
  <c r="M87" i="8"/>
  <c r="O87" i="8" s="1"/>
  <c r="H87" i="8"/>
  <c r="E87" i="8"/>
  <c r="M86" i="8"/>
  <c r="L86" i="8"/>
  <c r="H86" i="8"/>
  <c r="E86" i="8"/>
  <c r="M85" i="8"/>
  <c r="L85" i="8"/>
  <c r="H85" i="8"/>
  <c r="E85" i="8"/>
  <c r="M84" i="8"/>
  <c r="L84" i="8"/>
  <c r="H84" i="8"/>
  <c r="E84" i="8"/>
  <c r="M83" i="8"/>
  <c r="L83" i="8"/>
  <c r="H83" i="8"/>
  <c r="E83" i="8"/>
  <c r="M82" i="8"/>
  <c r="O82" i="8" s="1"/>
  <c r="H82" i="8"/>
  <c r="E82" i="8"/>
  <c r="M81" i="8"/>
  <c r="L81" i="8"/>
  <c r="O81" i="8" s="1"/>
  <c r="H81" i="8"/>
  <c r="E81" i="8"/>
  <c r="M80" i="8"/>
  <c r="L80" i="8"/>
  <c r="H80" i="8"/>
  <c r="E80" i="8"/>
  <c r="M79" i="8"/>
  <c r="L79" i="8"/>
  <c r="H79" i="8"/>
  <c r="E79" i="8"/>
  <c r="M78" i="8"/>
  <c r="L78" i="8"/>
  <c r="H78" i="8"/>
  <c r="E78" i="8"/>
  <c r="M77" i="8"/>
  <c r="L77" i="8"/>
  <c r="E77" i="8"/>
  <c r="M76" i="8"/>
  <c r="L76" i="8"/>
  <c r="H76" i="8"/>
  <c r="E76" i="8"/>
  <c r="M75" i="8"/>
  <c r="L75" i="8"/>
  <c r="H75" i="8"/>
  <c r="E75" i="8"/>
  <c r="M74" i="8"/>
  <c r="L74" i="8"/>
  <c r="H74" i="8"/>
  <c r="E74" i="8"/>
  <c r="M73" i="8"/>
  <c r="O73" i="8" s="1"/>
  <c r="H73" i="8"/>
  <c r="E73" i="8"/>
  <c r="M72" i="8"/>
  <c r="O72" i="8" s="1"/>
  <c r="H72" i="8"/>
  <c r="E72" i="8"/>
  <c r="M71" i="8"/>
  <c r="L71" i="8"/>
  <c r="H71" i="8"/>
  <c r="E71" i="8"/>
  <c r="M70" i="8"/>
  <c r="L70" i="8"/>
  <c r="H70" i="8"/>
  <c r="E70" i="8"/>
  <c r="M69" i="8"/>
  <c r="L69" i="8"/>
  <c r="H69" i="8"/>
  <c r="E69" i="8"/>
  <c r="M68" i="8"/>
  <c r="L68" i="8"/>
  <c r="H68" i="8"/>
  <c r="E68" i="8"/>
  <c r="M67" i="8"/>
  <c r="L67" i="8"/>
  <c r="H67" i="8"/>
  <c r="E67" i="8"/>
  <c r="M66" i="8"/>
  <c r="L66" i="8"/>
  <c r="H66" i="8"/>
  <c r="E66" i="8"/>
  <c r="M65" i="8"/>
  <c r="L65" i="8"/>
  <c r="H65" i="8"/>
  <c r="E65" i="8"/>
  <c r="M64" i="8"/>
  <c r="L64" i="8"/>
  <c r="H64" i="8"/>
  <c r="E64" i="8"/>
  <c r="M63" i="8"/>
  <c r="L63" i="8"/>
  <c r="H63" i="8"/>
  <c r="E63" i="8"/>
  <c r="M62" i="8"/>
  <c r="L62" i="8"/>
  <c r="H62" i="8"/>
  <c r="E62" i="8"/>
  <c r="M61" i="8"/>
  <c r="L61" i="8"/>
  <c r="H61" i="8"/>
  <c r="E61" i="8"/>
  <c r="M60" i="8"/>
  <c r="L60" i="8"/>
  <c r="H60" i="8"/>
  <c r="E60" i="8"/>
  <c r="M59" i="8"/>
  <c r="L59" i="8"/>
  <c r="H59" i="8"/>
  <c r="E59" i="8"/>
  <c r="M58" i="8"/>
  <c r="L58" i="8"/>
  <c r="H58" i="8"/>
  <c r="E58" i="8"/>
  <c r="M57" i="8"/>
  <c r="L57" i="8"/>
  <c r="H57" i="8"/>
  <c r="E57" i="8"/>
  <c r="M56" i="8"/>
  <c r="L56" i="8"/>
  <c r="H56" i="8"/>
  <c r="E56" i="8"/>
  <c r="M55" i="8"/>
  <c r="L55" i="8"/>
  <c r="H55" i="8"/>
  <c r="E55" i="8"/>
  <c r="M54" i="8"/>
  <c r="L54" i="8"/>
  <c r="H54" i="8"/>
  <c r="E54" i="8"/>
  <c r="M53" i="8"/>
  <c r="L53" i="8"/>
  <c r="H53" i="8"/>
  <c r="E53" i="8"/>
  <c r="M52" i="8"/>
  <c r="L52" i="8"/>
  <c r="H52" i="8"/>
  <c r="E52" i="8"/>
  <c r="M51" i="8"/>
  <c r="L51" i="8"/>
  <c r="H51" i="8"/>
  <c r="E51" i="8"/>
  <c r="M50" i="8"/>
  <c r="L50" i="8"/>
  <c r="H50" i="8"/>
  <c r="E50" i="8"/>
  <c r="M49" i="8"/>
  <c r="L49" i="8"/>
  <c r="H49" i="8"/>
  <c r="E49" i="8"/>
  <c r="M48" i="8"/>
  <c r="L48" i="8"/>
  <c r="H48" i="8"/>
  <c r="E48" i="8"/>
  <c r="M47" i="8"/>
  <c r="L47" i="8"/>
  <c r="H47" i="8"/>
  <c r="E47" i="8"/>
  <c r="M46" i="8"/>
  <c r="L46" i="8"/>
  <c r="H46" i="8"/>
  <c r="E46" i="8"/>
  <c r="M45" i="8"/>
  <c r="L45" i="8"/>
  <c r="H45" i="8"/>
  <c r="E45" i="8"/>
  <c r="M44" i="8"/>
  <c r="L44" i="8"/>
  <c r="H44" i="8"/>
  <c r="E44" i="8"/>
  <c r="M43" i="8"/>
  <c r="L43" i="8"/>
  <c r="H43" i="8"/>
  <c r="E43" i="8"/>
  <c r="M42" i="8"/>
  <c r="L42" i="8"/>
  <c r="H42" i="8"/>
  <c r="E42" i="8"/>
  <c r="M41" i="8"/>
  <c r="L41" i="8"/>
  <c r="H41" i="8"/>
  <c r="E41" i="8"/>
  <c r="M40" i="8"/>
  <c r="L40" i="8"/>
  <c r="H40" i="8"/>
  <c r="E40" i="8"/>
  <c r="M39" i="8"/>
  <c r="L39" i="8"/>
  <c r="H39" i="8"/>
  <c r="E39" i="8"/>
  <c r="M38" i="8"/>
  <c r="L38" i="8"/>
  <c r="H38" i="8"/>
  <c r="E38" i="8"/>
  <c r="M37" i="8"/>
  <c r="L37" i="8"/>
  <c r="H37" i="8"/>
  <c r="E37" i="8"/>
  <c r="M36" i="8"/>
  <c r="L36" i="8"/>
  <c r="H36" i="8"/>
  <c r="E36" i="8"/>
  <c r="M35" i="8"/>
  <c r="L35" i="8"/>
  <c r="H35" i="8"/>
  <c r="E35" i="8"/>
  <c r="M34" i="8"/>
  <c r="L34" i="8"/>
  <c r="H34" i="8"/>
  <c r="E34" i="8"/>
  <c r="M33" i="8"/>
  <c r="L33" i="8"/>
  <c r="H33" i="8"/>
  <c r="E33" i="8"/>
  <c r="M32" i="8"/>
  <c r="L32" i="8"/>
  <c r="H32" i="8"/>
  <c r="E32" i="8"/>
  <c r="M31" i="8"/>
  <c r="L31" i="8"/>
  <c r="H31" i="8"/>
  <c r="E31" i="8"/>
  <c r="M30" i="8"/>
  <c r="L30" i="8"/>
  <c r="H30" i="8"/>
  <c r="E30" i="8"/>
  <c r="M29" i="8"/>
  <c r="L29" i="8"/>
  <c r="H29" i="8"/>
  <c r="E29" i="8"/>
  <c r="M28" i="8"/>
  <c r="L28" i="8"/>
  <c r="H28" i="8"/>
  <c r="E28" i="8"/>
  <c r="M27" i="8"/>
  <c r="L27" i="8"/>
  <c r="H27" i="8"/>
  <c r="E27" i="8"/>
  <c r="M26" i="8"/>
  <c r="L26" i="8"/>
  <c r="H26" i="8"/>
  <c r="E26" i="8"/>
  <c r="M25" i="8"/>
  <c r="L25" i="8"/>
  <c r="H25" i="8"/>
  <c r="E25" i="8"/>
  <c r="M19" i="8"/>
  <c r="L19" i="8"/>
  <c r="H19" i="8"/>
  <c r="E19" i="8"/>
  <c r="M16" i="8"/>
  <c r="L16" i="8"/>
  <c r="H16" i="8"/>
  <c r="E16" i="8"/>
  <c r="M13" i="8"/>
  <c r="L13" i="8"/>
  <c r="H13" i="8"/>
  <c r="E13" i="8"/>
  <c r="M207" i="6"/>
  <c r="O207" i="6" s="1"/>
  <c r="H207" i="6"/>
  <c r="E207" i="6"/>
  <c r="M206" i="6"/>
  <c r="O206" i="6" s="1"/>
  <c r="H206" i="6"/>
  <c r="E206" i="6"/>
  <c r="M205" i="6"/>
  <c r="O205" i="6" s="1"/>
  <c r="H205" i="6"/>
  <c r="E205" i="6"/>
  <c r="M204" i="6"/>
  <c r="O204" i="6" s="1"/>
  <c r="H204" i="6"/>
  <c r="E204" i="6"/>
  <c r="M203" i="6"/>
  <c r="O203" i="6" s="1"/>
  <c r="H203" i="6"/>
  <c r="E203" i="6"/>
  <c r="M202" i="6"/>
  <c r="O202" i="6" s="1"/>
  <c r="H202" i="6"/>
  <c r="E202" i="6"/>
  <c r="M201" i="6"/>
  <c r="O201" i="6" s="1"/>
  <c r="H201" i="6"/>
  <c r="E201" i="6"/>
  <c r="M200" i="6"/>
  <c r="O200" i="6" s="1"/>
  <c r="H200" i="6"/>
  <c r="E200" i="6"/>
  <c r="M199" i="6"/>
  <c r="O199" i="6" s="1"/>
  <c r="H199" i="6"/>
  <c r="E199" i="6"/>
  <c r="M198" i="6"/>
  <c r="O198" i="6" s="1"/>
  <c r="H198" i="6"/>
  <c r="E198" i="6"/>
  <c r="M197" i="6"/>
  <c r="O197" i="6" s="1"/>
  <c r="H197" i="6"/>
  <c r="E197" i="6"/>
  <c r="M196" i="6"/>
  <c r="O196" i="6" s="1"/>
  <c r="H196" i="6"/>
  <c r="E196" i="6"/>
  <c r="M195" i="6"/>
  <c r="O195" i="6" s="1"/>
  <c r="H195" i="6"/>
  <c r="E195" i="6"/>
  <c r="M194" i="6"/>
  <c r="O194" i="6" s="1"/>
  <c r="H194" i="6"/>
  <c r="E194" i="6"/>
  <c r="M193" i="6"/>
  <c r="O193" i="6" s="1"/>
  <c r="H193" i="6"/>
  <c r="E193" i="6"/>
  <c r="M192" i="6"/>
  <c r="O192" i="6" s="1"/>
  <c r="H192" i="6"/>
  <c r="E192" i="6"/>
  <c r="M191" i="6"/>
  <c r="O191" i="6" s="1"/>
  <c r="H191" i="6"/>
  <c r="E191" i="6"/>
  <c r="M190" i="6"/>
  <c r="O190" i="6" s="1"/>
  <c r="H190" i="6"/>
  <c r="E190" i="6"/>
  <c r="M189" i="6"/>
  <c r="O189" i="6" s="1"/>
  <c r="H189" i="6"/>
  <c r="E189" i="6"/>
  <c r="M188" i="6"/>
  <c r="O188" i="6" s="1"/>
  <c r="H188" i="6"/>
  <c r="E188" i="6"/>
  <c r="M187" i="6"/>
  <c r="O187" i="6" s="1"/>
  <c r="H187" i="6"/>
  <c r="E187" i="6"/>
  <c r="M186" i="6"/>
  <c r="O186" i="6" s="1"/>
  <c r="H186" i="6"/>
  <c r="E186" i="6"/>
  <c r="M185" i="6"/>
  <c r="O185" i="6" s="1"/>
  <c r="H185" i="6"/>
  <c r="E185" i="6"/>
  <c r="M184" i="6"/>
  <c r="L184" i="6"/>
  <c r="H184" i="6"/>
  <c r="E184" i="6"/>
  <c r="M183" i="6"/>
  <c r="L183" i="6"/>
  <c r="H183" i="6"/>
  <c r="E183" i="6"/>
  <c r="M182" i="6"/>
  <c r="L182" i="6"/>
  <c r="H182" i="6"/>
  <c r="E182" i="6"/>
  <c r="M181" i="6"/>
  <c r="L181" i="6"/>
  <c r="H181" i="6"/>
  <c r="E181" i="6"/>
  <c r="M180" i="6"/>
  <c r="L180" i="6"/>
  <c r="H180" i="6"/>
  <c r="E180" i="6"/>
  <c r="M179" i="6"/>
  <c r="L179" i="6"/>
  <c r="H179" i="6"/>
  <c r="E179" i="6"/>
  <c r="M178" i="6"/>
  <c r="L178" i="6"/>
  <c r="H178" i="6"/>
  <c r="E178" i="6"/>
  <c r="M177" i="6"/>
  <c r="L177" i="6"/>
  <c r="H177" i="6"/>
  <c r="E177" i="6"/>
  <c r="M176" i="6"/>
  <c r="L176" i="6"/>
  <c r="H176" i="6"/>
  <c r="E176" i="6"/>
  <c r="M175" i="6"/>
  <c r="L175" i="6"/>
  <c r="H175" i="6"/>
  <c r="E175" i="6"/>
  <c r="M174" i="6"/>
  <c r="L174" i="6"/>
  <c r="H174" i="6"/>
  <c r="E174" i="6"/>
  <c r="M173" i="6"/>
  <c r="L173" i="6"/>
  <c r="H173" i="6"/>
  <c r="E173" i="6"/>
  <c r="M172" i="6"/>
  <c r="L172" i="6"/>
  <c r="H172" i="6"/>
  <c r="E172" i="6"/>
  <c r="M171" i="6"/>
  <c r="L171" i="6"/>
  <c r="H171" i="6"/>
  <c r="E171" i="6"/>
  <c r="M170" i="6"/>
  <c r="L170" i="6"/>
  <c r="H170" i="6"/>
  <c r="E170" i="6"/>
  <c r="M169" i="6"/>
  <c r="L169" i="6"/>
  <c r="H169" i="6"/>
  <c r="E169" i="6"/>
  <c r="M168" i="6"/>
  <c r="L168" i="6"/>
  <c r="H168" i="6"/>
  <c r="E168" i="6"/>
  <c r="M167" i="6"/>
  <c r="L167" i="6"/>
  <c r="H167" i="6"/>
  <c r="E167" i="6"/>
  <c r="M166" i="6"/>
  <c r="L166" i="6"/>
  <c r="H166" i="6"/>
  <c r="E166" i="6"/>
  <c r="M165" i="6"/>
  <c r="L165" i="6"/>
  <c r="H165" i="6"/>
  <c r="E165" i="6"/>
  <c r="M164" i="6"/>
  <c r="L164" i="6"/>
  <c r="H164" i="6"/>
  <c r="E164" i="6"/>
  <c r="M163" i="6"/>
  <c r="L163" i="6"/>
  <c r="H163" i="6"/>
  <c r="E163" i="6"/>
  <c r="M162" i="6"/>
  <c r="L162" i="6"/>
  <c r="H162" i="6"/>
  <c r="E162" i="6"/>
  <c r="M161" i="6"/>
  <c r="L161" i="6"/>
  <c r="H161" i="6"/>
  <c r="E161" i="6"/>
  <c r="M160" i="6"/>
  <c r="L160" i="6"/>
  <c r="H160" i="6"/>
  <c r="E160" i="6"/>
  <c r="M159" i="6"/>
  <c r="L159" i="6"/>
  <c r="H159" i="6"/>
  <c r="E159" i="6"/>
  <c r="M158" i="6"/>
  <c r="L158" i="6"/>
  <c r="H158" i="6"/>
  <c r="E158" i="6"/>
  <c r="M157" i="6"/>
  <c r="L157" i="6"/>
  <c r="H157" i="6"/>
  <c r="E157" i="6"/>
  <c r="M156" i="6"/>
  <c r="L156" i="6"/>
  <c r="H156" i="6"/>
  <c r="E156" i="6"/>
  <c r="M155" i="6"/>
  <c r="L155" i="6"/>
  <c r="H155" i="6"/>
  <c r="E155" i="6"/>
  <c r="M154" i="6"/>
  <c r="L154" i="6"/>
  <c r="H154" i="6"/>
  <c r="E154" i="6"/>
  <c r="M153" i="6"/>
  <c r="L153" i="6"/>
  <c r="H153" i="6"/>
  <c r="E153" i="6"/>
  <c r="M152" i="6"/>
  <c r="L152" i="6"/>
  <c r="H152" i="6"/>
  <c r="E152" i="6"/>
  <c r="M151" i="6"/>
  <c r="L151" i="6"/>
  <c r="H151" i="6"/>
  <c r="E151" i="6"/>
  <c r="M150" i="6"/>
  <c r="L150" i="6"/>
  <c r="H150" i="6"/>
  <c r="E150" i="6"/>
  <c r="M149" i="6"/>
  <c r="L149" i="6"/>
  <c r="H149" i="6"/>
  <c r="E149" i="6"/>
  <c r="L148" i="6"/>
  <c r="O148" i="6" s="1"/>
  <c r="H148" i="6"/>
  <c r="E148" i="6"/>
  <c r="M147" i="6"/>
  <c r="L147" i="6"/>
  <c r="H147" i="6"/>
  <c r="E147" i="6"/>
  <c r="M146" i="6"/>
  <c r="L146" i="6"/>
  <c r="H146" i="6"/>
  <c r="E146" i="6"/>
  <c r="M145" i="6"/>
  <c r="L145" i="6"/>
  <c r="H145" i="6"/>
  <c r="E145" i="6"/>
  <c r="M144" i="6"/>
  <c r="L144" i="6"/>
  <c r="H144" i="6"/>
  <c r="E144" i="6"/>
  <c r="M143" i="6"/>
  <c r="L143" i="6"/>
  <c r="H143" i="6"/>
  <c r="E143" i="6"/>
  <c r="M142" i="6"/>
  <c r="L142" i="6"/>
  <c r="H142" i="6"/>
  <c r="E142" i="6"/>
  <c r="M141" i="6"/>
  <c r="L141" i="6"/>
  <c r="H141" i="6"/>
  <c r="E141" i="6"/>
  <c r="M140" i="6"/>
  <c r="L140" i="6"/>
  <c r="H140" i="6"/>
  <c r="E140" i="6"/>
  <c r="M139" i="6"/>
  <c r="L139" i="6"/>
  <c r="H139" i="6"/>
  <c r="E139" i="6"/>
  <c r="M138" i="6"/>
  <c r="L138" i="6"/>
  <c r="H138" i="6"/>
  <c r="E138" i="6"/>
  <c r="M137" i="6"/>
  <c r="L137" i="6"/>
  <c r="H137" i="6"/>
  <c r="E137" i="6"/>
  <c r="M136" i="6"/>
  <c r="L136" i="6"/>
  <c r="H136" i="6"/>
  <c r="E136" i="6"/>
  <c r="M135" i="6"/>
  <c r="O135" i="6" s="1"/>
  <c r="H135" i="6"/>
  <c r="E135" i="6"/>
  <c r="M134" i="6"/>
  <c r="L134" i="6"/>
  <c r="H134" i="6"/>
  <c r="E134" i="6"/>
  <c r="M133" i="6"/>
  <c r="L133" i="6"/>
  <c r="H133" i="6"/>
  <c r="E133" i="6"/>
  <c r="M132" i="6"/>
  <c r="L132" i="6"/>
  <c r="H132" i="6"/>
  <c r="E132" i="6"/>
  <c r="M131" i="6"/>
  <c r="O131" i="6" s="1"/>
  <c r="H131" i="6"/>
  <c r="E131" i="6"/>
  <c r="M130" i="6"/>
  <c r="L130" i="6"/>
  <c r="H130" i="6"/>
  <c r="E130" i="6"/>
  <c r="M129" i="6"/>
  <c r="L129" i="6"/>
  <c r="H129" i="6"/>
  <c r="E129" i="6"/>
  <c r="M128" i="6"/>
  <c r="L128" i="6"/>
  <c r="H128" i="6"/>
  <c r="E128" i="6"/>
  <c r="M127" i="6"/>
  <c r="O127" i="6" s="1"/>
  <c r="H127" i="6"/>
  <c r="E127" i="6"/>
  <c r="M126" i="6"/>
  <c r="L126" i="6"/>
  <c r="H126" i="6"/>
  <c r="E126" i="6"/>
  <c r="M125" i="6"/>
  <c r="O125" i="6" s="1"/>
  <c r="H125" i="6"/>
  <c r="E125" i="6"/>
  <c r="M124" i="6"/>
  <c r="O124" i="6" s="1"/>
  <c r="H124" i="6"/>
  <c r="E124" i="6"/>
  <c r="M123" i="6"/>
  <c r="L123" i="6"/>
  <c r="H123" i="6"/>
  <c r="E123" i="6"/>
  <c r="M122" i="6"/>
  <c r="L122" i="6"/>
  <c r="H122" i="6"/>
  <c r="E122" i="6"/>
  <c r="M121" i="6"/>
  <c r="L121" i="6"/>
  <c r="H121" i="6"/>
  <c r="E121" i="6"/>
  <c r="M120" i="6"/>
  <c r="L120" i="6"/>
  <c r="H120" i="6"/>
  <c r="E120" i="6"/>
  <c r="M119" i="6"/>
  <c r="L119" i="6"/>
  <c r="H119" i="6"/>
  <c r="E119" i="6"/>
  <c r="M118" i="6"/>
  <c r="L118" i="6"/>
  <c r="H118" i="6"/>
  <c r="E118" i="6"/>
  <c r="M117" i="6"/>
  <c r="L117" i="6"/>
  <c r="H117" i="6"/>
  <c r="E117" i="6"/>
  <c r="M116" i="6"/>
  <c r="L116" i="6"/>
  <c r="H116" i="6"/>
  <c r="E116" i="6"/>
  <c r="M115" i="6"/>
  <c r="L115" i="6"/>
  <c r="H115" i="6"/>
  <c r="E115" i="6"/>
  <c r="M114" i="6"/>
  <c r="O114" i="6" s="1"/>
  <c r="H114" i="6"/>
  <c r="E114" i="6"/>
  <c r="M113" i="6"/>
  <c r="O113" i="6" s="1"/>
  <c r="H113" i="6"/>
  <c r="E113" i="6"/>
  <c r="M112" i="6"/>
  <c r="L112" i="6"/>
  <c r="H112" i="6"/>
  <c r="E112" i="6"/>
  <c r="M111" i="6"/>
  <c r="L111" i="6"/>
  <c r="H111" i="6"/>
  <c r="E111" i="6"/>
  <c r="M110" i="6"/>
  <c r="L110" i="6"/>
  <c r="H110" i="6"/>
  <c r="E110" i="6"/>
  <c r="M109" i="6"/>
  <c r="L109" i="6"/>
  <c r="H109" i="6"/>
  <c r="E109" i="6"/>
  <c r="M108" i="6"/>
  <c r="O108" i="6" s="1"/>
  <c r="H108" i="6"/>
  <c r="E108" i="6"/>
  <c r="M107" i="6"/>
  <c r="L107" i="6"/>
  <c r="H107" i="6"/>
  <c r="E107" i="6"/>
  <c r="M106" i="6"/>
  <c r="L106" i="6"/>
  <c r="H106" i="6"/>
  <c r="E106" i="6"/>
  <c r="M105" i="6"/>
  <c r="L105" i="6"/>
  <c r="H105" i="6"/>
  <c r="E105" i="6"/>
  <c r="M104" i="6"/>
  <c r="L104" i="6"/>
  <c r="H104" i="6"/>
  <c r="E104" i="6"/>
  <c r="M103" i="6"/>
  <c r="L103" i="6"/>
  <c r="E103" i="6"/>
  <c r="M102" i="6"/>
  <c r="L102" i="6"/>
  <c r="H102" i="6"/>
  <c r="E102" i="6"/>
  <c r="M101" i="6"/>
  <c r="L101" i="6"/>
  <c r="H101" i="6"/>
  <c r="E101" i="6"/>
  <c r="M100" i="6"/>
  <c r="L100" i="6"/>
  <c r="H100" i="6"/>
  <c r="E100" i="6"/>
  <c r="M99" i="6"/>
  <c r="O99" i="6" s="1"/>
  <c r="H99" i="6"/>
  <c r="E99" i="6"/>
  <c r="M98" i="6"/>
  <c r="O98" i="6" s="1"/>
  <c r="H98" i="6"/>
  <c r="E98" i="6"/>
  <c r="M97" i="6"/>
  <c r="L97" i="6"/>
  <c r="H97" i="6"/>
  <c r="E97" i="6"/>
  <c r="M96" i="6"/>
  <c r="L96" i="6"/>
  <c r="H96" i="6"/>
  <c r="E96" i="6"/>
  <c r="M95" i="6"/>
  <c r="L95" i="6"/>
  <c r="H95" i="6"/>
  <c r="E95" i="6"/>
  <c r="M94" i="6"/>
  <c r="L94" i="6"/>
  <c r="H94" i="6"/>
  <c r="E94" i="6"/>
  <c r="M93" i="6"/>
  <c r="L93" i="6"/>
  <c r="H93" i="6"/>
  <c r="E93" i="6"/>
  <c r="M92" i="6"/>
  <c r="L92" i="6"/>
  <c r="H92" i="6"/>
  <c r="E92" i="6"/>
  <c r="M91" i="6"/>
  <c r="L91" i="6"/>
  <c r="H91" i="6"/>
  <c r="E91" i="6"/>
  <c r="M90" i="6"/>
  <c r="L90" i="6"/>
  <c r="H90" i="6"/>
  <c r="E90" i="6"/>
  <c r="M89" i="6"/>
  <c r="L89" i="6"/>
  <c r="H89" i="6"/>
  <c r="E89" i="6"/>
  <c r="M88" i="6"/>
  <c r="L88" i="6"/>
  <c r="H88" i="6"/>
  <c r="E88" i="6"/>
  <c r="M87" i="6"/>
  <c r="L87" i="6"/>
  <c r="H87" i="6"/>
  <c r="E87" i="6"/>
  <c r="M86" i="6"/>
  <c r="L86" i="6"/>
  <c r="H86" i="6"/>
  <c r="E86" i="6"/>
  <c r="M85" i="6"/>
  <c r="L85" i="6"/>
  <c r="H85" i="6"/>
  <c r="E85" i="6"/>
  <c r="M84" i="6"/>
  <c r="L84" i="6"/>
  <c r="H84" i="6"/>
  <c r="E84" i="6"/>
  <c r="M83" i="6"/>
  <c r="L83" i="6"/>
  <c r="H83" i="6"/>
  <c r="E83" i="6"/>
  <c r="M82" i="6"/>
  <c r="L82" i="6"/>
  <c r="H82" i="6"/>
  <c r="E82" i="6"/>
  <c r="M81" i="6"/>
  <c r="L81" i="6"/>
  <c r="H81" i="6"/>
  <c r="E81" i="6"/>
  <c r="M80" i="6"/>
  <c r="L80" i="6"/>
  <c r="H80" i="6"/>
  <c r="E80" i="6"/>
  <c r="M79" i="6"/>
  <c r="L79" i="6"/>
  <c r="H79" i="6"/>
  <c r="E79" i="6"/>
  <c r="M78" i="6"/>
  <c r="L78" i="6"/>
  <c r="H78" i="6"/>
  <c r="E78" i="6"/>
  <c r="M77" i="6"/>
  <c r="L77" i="6"/>
  <c r="H77" i="6"/>
  <c r="E77" i="6"/>
  <c r="M76" i="6"/>
  <c r="L76" i="6"/>
  <c r="H76" i="6"/>
  <c r="E76" i="6"/>
  <c r="M75" i="6"/>
  <c r="L75" i="6"/>
  <c r="H75" i="6"/>
  <c r="E75" i="6"/>
  <c r="M74" i="6"/>
  <c r="L74" i="6"/>
  <c r="H74" i="6"/>
  <c r="E74" i="6"/>
  <c r="M73" i="6"/>
  <c r="L73" i="6"/>
  <c r="H73" i="6"/>
  <c r="E73" i="6"/>
  <c r="M72" i="6"/>
  <c r="L72" i="6"/>
  <c r="H72" i="6"/>
  <c r="E72" i="6"/>
  <c r="M71" i="6"/>
  <c r="L71" i="6"/>
  <c r="H71" i="6"/>
  <c r="E71" i="6"/>
  <c r="M70" i="6"/>
  <c r="L70" i="6"/>
  <c r="H70" i="6"/>
  <c r="E70" i="6"/>
  <c r="M69" i="6"/>
  <c r="L69" i="6"/>
  <c r="H69" i="6"/>
  <c r="E69" i="6"/>
  <c r="M68" i="6"/>
  <c r="L68" i="6"/>
  <c r="H68" i="6"/>
  <c r="E68" i="6"/>
  <c r="M67" i="6"/>
  <c r="L67" i="6"/>
  <c r="H67" i="6"/>
  <c r="E67" i="6"/>
  <c r="M66" i="6"/>
  <c r="L66" i="6"/>
  <c r="H66" i="6"/>
  <c r="E66" i="6"/>
  <c r="M65" i="6"/>
  <c r="L65" i="6"/>
  <c r="H65" i="6"/>
  <c r="E65" i="6"/>
  <c r="M64" i="6"/>
  <c r="L64" i="6"/>
  <c r="H64" i="6"/>
  <c r="E64" i="6"/>
  <c r="M63" i="6"/>
  <c r="L63" i="6"/>
  <c r="H63" i="6"/>
  <c r="E63" i="6"/>
  <c r="M62" i="6"/>
  <c r="L62" i="6"/>
  <c r="H62" i="6"/>
  <c r="E62" i="6"/>
  <c r="M61" i="6"/>
  <c r="L61" i="6"/>
  <c r="H61" i="6"/>
  <c r="E61" i="6"/>
  <c r="M60" i="6"/>
  <c r="L60" i="6"/>
  <c r="H60" i="6"/>
  <c r="E60" i="6"/>
  <c r="M59" i="6"/>
  <c r="L59" i="6"/>
  <c r="H59" i="6"/>
  <c r="E59" i="6"/>
  <c r="M58" i="6"/>
  <c r="L58" i="6"/>
  <c r="H58" i="6"/>
  <c r="E58" i="6"/>
  <c r="M57" i="6"/>
  <c r="L57" i="6"/>
  <c r="H57" i="6"/>
  <c r="E57" i="6"/>
  <c r="M56" i="6"/>
  <c r="L56" i="6"/>
  <c r="H56" i="6"/>
  <c r="E56" i="6"/>
  <c r="M55" i="6"/>
  <c r="L55" i="6"/>
  <c r="H55" i="6"/>
  <c r="E55" i="6"/>
  <c r="M54" i="6"/>
  <c r="L54" i="6"/>
  <c r="H54" i="6"/>
  <c r="E54" i="6"/>
  <c r="M53" i="6"/>
  <c r="L53" i="6"/>
  <c r="H53" i="6"/>
  <c r="E53" i="6"/>
  <c r="M52" i="6"/>
  <c r="L52" i="6"/>
  <c r="H52" i="6"/>
  <c r="E52" i="6"/>
  <c r="M51" i="6"/>
  <c r="L51" i="6"/>
  <c r="H51" i="6"/>
  <c r="E51" i="6"/>
  <c r="M50" i="6"/>
  <c r="L50" i="6"/>
  <c r="H50" i="6"/>
  <c r="E50" i="6"/>
  <c r="M49" i="6"/>
  <c r="L49" i="6"/>
  <c r="H49" i="6"/>
  <c r="E49" i="6"/>
  <c r="M41" i="6"/>
  <c r="L41" i="6"/>
  <c r="H41" i="6"/>
  <c r="E41" i="6"/>
  <c r="M36" i="6"/>
  <c r="M186" i="2"/>
  <c r="O186" i="2" s="1"/>
  <c r="H186" i="2"/>
  <c r="E186" i="2"/>
  <c r="M185" i="2"/>
  <c r="O185" i="2" s="1"/>
  <c r="H185" i="2"/>
  <c r="E185" i="2"/>
  <c r="M184" i="2"/>
  <c r="O184" i="2" s="1"/>
  <c r="H184" i="2"/>
  <c r="E184" i="2"/>
  <c r="M183" i="2"/>
  <c r="O183" i="2" s="1"/>
  <c r="H183" i="2"/>
  <c r="E183" i="2"/>
  <c r="M182" i="2"/>
  <c r="O182" i="2" s="1"/>
  <c r="H182" i="2"/>
  <c r="E182" i="2"/>
  <c r="M181" i="2"/>
  <c r="O181" i="2" s="1"/>
  <c r="H181" i="2"/>
  <c r="E181" i="2"/>
  <c r="M180" i="2"/>
  <c r="O180" i="2" s="1"/>
  <c r="H180" i="2"/>
  <c r="E180" i="2"/>
  <c r="M179" i="2"/>
  <c r="O179" i="2" s="1"/>
  <c r="H179" i="2"/>
  <c r="E179" i="2"/>
  <c r="M178" i="2"/>
  <c r="O178" i="2" s="1"/>
  <c r="H178" i="2"/>
  <c r="E178" i="2"/>
  <c r="M177" i="2"/>
  <c r="O177" i="2" s="1"/>
  <c r="H177" i="2"/>
  <c r="E177" i="2"/>
  <c r="M176" i="2"/>
  <c r="O176" i="2" s="1"/>
  <c r="H176" i="2"/>
  <c r="E176" i="2"/>
  <c r="M175" i="2"/>
  <c r="O175" i="2" s="1"/>
  <c r="H175" i="2"/>
  <c r="E175" i="2"/>
  <c r="M174" i="2"/>
  <c r="O174" i="2" s="1"/>
  <c r="H174" i="2"/>
  <c r="E174" i="2"/>
  <c r="M173" i="2"/>
  <c r="O173" i="2" s="1"/>
  <c r="H173" i="2"/>
  <c r="E173" i="2"/>
  <c r="M172" i="2"/>
  <c r="O172" i="2" s="1"/>
  <c r="H172" i="2"/>
  <c r="E172" i="2"/>
  <c r="M171" i="2"/>
  <c r="O171" i="2" s="1"/>
  <c r="H171" i="2"/>
  <c r="E171" i="2"/>
  <c r="M170" i="2"/>
  <c r="O170" i="2" s="1"/>
  <c r="H170" i="2"/>
  <c r="E170" i="2"/>
  <c r="M169" i="2"/>
  <c r="O169" i="2" s="1"/>
  <c r="H169" i="2"/>
  <c r="E169" i="2"/>
  <c r="M168" i="2"/>
  <c r="O168" i="2" s="1"/>
  <c r="H168" i="2"/>
  <c r="E168" i="2"/>
  <c r="M167" i="2"/>
  <c r="O167" i="2" s="1"/>
  <c r="H167" i="2"/>
  <c r="E167" i="2"/>
  <c r="M166" i="2"/>
  <c r="O166" i="2" s="1"/>
  <c r="H166" i="2"/>
  <c r="E166" i="2"/>
  <c r="M165" i="2"/>
  <c r="O165" i="2" s="1"/>
  <c r="H165" i="2"/>
  <c r="E165" i="2"/>
  <c r="M164" i="2"/>
  <c r="O164" i="2" s="1"/>
  <c r="H164" i="2"/>
  <c r="E164" i="2"/>
  <c r="M163" i="2"/>
  <c r="L163" i="2"/>
  <c r="H163" i="2"/>
  <c r="E163" i="2"/>
  <c r="M162" i="2"/>
  <c r="L162" i="2"/>
  <c r="H162" i="2"/>
  <c r="E162" i="2"/>
  <c r="M161" i="2"/>
  <c r="L161" i="2"/>
  <c r="H161" i="2"/>
  <c r="E161" i="2"/>
  <c r="M160" i="2"/>
  <c r="L160" i="2"/>
  <c r="H160" i="2"/>
  <c r="E160" i="2"/>
  <c r="M159" i="2"/>
  <c r="L159" i="2"/>
  <c r="H159" i="2"/>
  <c r="E159" i="2"/>
  <c r="M158" i="2"/>
  <c r="L158" i="2"/>
  <c r="H158" i="2"/>
  <c r="E158" i="2"/>
  <c r="M157" i="2"/>
  <c r="L157" i="2"/>
  <c r="H157" i="2"/>
  <c r="E157" i="2"/>
  <c r="M156" i="2"/>
  <c r="L156" i="2"/>
  <c r="H156" i="2"/>
  <c r="E156" i="2"/>
  <c r="M155" i="2"/>
  <c r="L155" i="2"/>
  <c r="H155" i="2"/>
  <c r="E155" i="2"/>
  <c r="M154" i="2"/>
  <c r="L154" i="2"/>
  <c r="H154" i="2"/>
  <c r="E154" i="2"/>
  <c r="M153" i="2"/>
  <c r="L153" i="2"/>
  <c r="H153" i="2"/>
  <c r="E153" i="2"/>
  <c r="M152" i="2"/>
  <c r="L152" i="2"/>
  <c r="H152" i="2"/>
  <c r="E152" i="2"/>
  <c r="M151" i="2"/>
  <c r="L151" i="2"/>
  <c r="H151" i="2"/>
  <c r="E151" i="2"/>
  <c r="M150" i="2"/>
  <c r="L150" i="2"/>
  <c r="H150" i="2"/>
  <c r="E150" i="2"/>
  <c r="M149" i="2"/>
  <c r="L149" i="2"/>
  <c r="H149" i="2"/>
  <c r="E149" i="2"/>
  <c r="M148" i="2"/>
  <c r="L148" i="2"/>
  <c r="H148" i="2"/>
  <c r="E148" i="2"/>
  <c r="M147" i="2"/>
  <c r="L147" i="2"/>
  <c r="H147" i="2"/>
  <c r="E147" i="2"/>
  <c r="M146" i="2"/>
  <c r="L146" i="2"/>
  <c r="H146" i="2"/>
  <c r="E146" i="2"/>
  <c r="M145" i="2"/>
  <c r="L145" i="2"/>
  <c r="H145" i="2"/>
  <c r="E145" i="2"/>
  <c r="M144" i="2"/>
  <c r="L144" i="2"/>
  <c r="H144" i="2"/>
  <c r="E144" i="2"/>
  <c r="M143" i="2"/>
  <c r="L143" i="2"/>
  <c r="H143" i="2"/>
  <c r="E143" i="2"/>
  <c r="M142" i="2"/>
  <c r="L142" i="2"/>
  <c r="H142" i="2"/>
  <c r="E142" i="2"/>
  <c r="M141" i="2"/>
  <c r="L141" i="2"/>
  <c r="H141" i="2"/>
  <c r="E141" i="2"/>
  <c r="M140" i="2"/>
  <c r="L140" i="2"/>
  <c r="H140" i="2"/>
  <c r="E140" i="2"/>
  <c r="M139" i="2"/>
  <c r="L139" i="2"/>
  <c r="H139" i="2"/>
  <c r="E139" i="2"/>
  <c r="M138" i="2"/>
  <c r="L138" i="2"/>
  <c r="H138" i="2"/>
  <c r="E138" i="2"/>
  <c r="M137" i="2"/>
  <c r="L137" i="2"/>
  <c r="H137" i="2"/>
  <c r="E137" i="2"/>
  <c r="M136" i="2"/>
  <c r="L136" i="2"/>
  <c r="H136" i="2"/>
  <c r="E136" i="2"/>
  <c r="M135" i="2"/>
  <c r="L135" i="2"/>
  <c r="H135" i="2"/>
  <c r="E135" i="2"/>
  <c r="M134" i="2"/>
  <c r="L134" i="2"/>
  <c r="H134" i="2"/>
  <c r="E134" i="2"/>
  <c r="M133" i="2"/>
  <c r="L133" i="2"/>
  <c r="H133" i="2"/>
  <c r="E133" i="2"/>
  <c r="M132" i="2"/>
  <c r="L132" i="2"/>
  <c r="H132" i="2"/>
  <c r="E132" i="2"/>
  <c r="M131" i="2"/>
  <c r="L131" i="2"/>
  <c r="H131" i="2"/>
  <c r="E131" i="2"/>
  <c r="M130" i="2"/>
  <c r="L130" i="2"/>
  <c r="H130" i="2"/>
  <c r="E130" i="2"/>
  <c r="M129" i="2"/>
  <c r="L129" i="2"/>
  <c r="H129" i="2"/>
  <c r="E129" i="2"/>
  <c r="M128" i="2"/>
  <c r="L128" i="2"/>
  <c r="H128" i="2"/>
  <c r="E128" i="2"/>
  <c r="L127" i="2"/>
  <c r="O127" i="2" s="1"/>
  <c r="H127" i="2"/>
  <c r="E127" i="2"/>
  <c r="M126" i="2"/>
  <c r="L126" i="2"/>
  <c r="H126" i="2"/>
  <c r="E126" i="2"/>
  <c r="M125" i="2"/>
  <c r="L125" i="2"/>
  <c r="H125" i="2"/>
  <c r="E125" i="2"/>
  <c r="M124" i="2"/>
  <c r="L124" i="2"/>
  <c r="H124" i="2"/>
  <c r="E124" i="2"/>
  <c r="M123" i="2"/>
  <c r="L123" i="2"/>
  <c r="H123" i="2"/>
  <c r="E123" i="2"/>
  <c r="M122" i="2"/>
  <c r="L122" i="2"/>
  <c r="H122" i="2"/>
  <c r="E122" i="2"/>
  <c r="M121" i="2"/>
  <c r="L121" i="2"/>
  <c r="H121" i="2"/>
  <c r="E121" i="2"/>
  <c r="M120" i="2"/>
  <c r="L120" i="2"/>
  <c r="H120" i="2"/>
  <c r="E120" i="2"/>
  <c r="M119" i="2"/>
  <c r="L119" i="2"/>
  <c r="H119" i="2"/>
  <c r="E119" i="2"/>
  <c r="M118" i="2"/>
  <c r="L118" i="2"/>
  <c r="H118" i="2"/>
  <c r="E118" i="2"/>
  <c r="M117" i="2"/>
  <c r="L117" i="2"/>
  <c r="H117" i="2"/>
  <c r="E117" i="2"/>
  <c r="M116" i="2"/>
  <c r="L116" i="2"/>
  <c r="H116" i="2"/>
  <c r="E116" i="2"/>
  <c r="M115" i="2"/>
  <c r="L115" i="2"/>
  <c r="H115" i="2"/>
  <c r="E115" i="2"/>
  <c r="M114" i="2"/>
  <c r="O114" i="2" s="1"/>
  <c r="H114" i="2"/>
  <c r="E114" i="2"/>
  <c r="M113" i="2"/>
  <c r="L113" i="2"/>
  <c r="H113" i="2"/>
  <c r="E113" i="2"/>
  <c r="M112" i="2"/>
  <c r="L112" i="2"/>
  <c r="H112" i="2"/>
  <c r="E112" i="2"/>
  <c r="M111" i="2"/>
  <c r="L111" i="2"/>
  <c r="H111" i="2"/>
  <c r="E111" i="2"/>
  <c r="M110" i="2"/>
  <c r="O110" i="2" s="1"/>
  <c r="H110" i="2"/>
  <c r="E110" i="2"/>
  <c r="M109" i="2"/>
  <c r="L109" i="2"/>
  <c r="H109" i="2"/>
  <c r="E109" i="2"/>
  <c r="M108" i="2"/>
  <c r="L108" i="2"/>
  <c r="H108" i="2"/>
  <c r="E108" i="2"/>
  <c r="M107" i="2"/>
  <c r="L107" i="2"/>
  <c r="H107" i="2"/>
  <c r="E107" i="2"/>
  <c r="M106" i="2"/>
  <c r="O106" i="2" s="1"/>
  <c r="H106" i="2"/>
  <c r="E106" i="2"/>
  <c r="M105" i="2"/>
  <c r="L105" i="2"/>
  <c r="H105" i="2"/>
  <c r="E105" i="2"/>
  <c r="M104" i="2"/>
  <c r="O104" i="2" s="1"/>
  <c r="H104" i="2"/>
  <c r="E104" i="2"/>
  <c r="M103" i="2"/>
  <c r="O103" i="2" s="1"/>
  <c r="H103" i="2"/>
  <c r="E103" i="2"/>
  <c r="M102" i="2"/>
  <c r="L102" i="2"/>
  <c r="H102" i="2"/>
  <c r="E102" i="2"/>
  <c r="M101" i="2"/>
  <c r="L101" i="2"/>
  <c r="H101" i="2"/>
  <c r="E101" i="2"/>
  <c r="M100" i="2"/>
  <c r="L100" i="2"/>
  <c r="H100" i="2"/>
  <c r="E100" i="2"/>
  <c r="M99" i="2"/>
  <c r="L99" i="2"/>
  <c r="H99" i="2"/>
  <c r="E99" i="2"/>
  <c r="M98" i="2"/>
  <c r="L98" i="2"/>
  <c r="H98" i="2"/>
  <c r="E98" i="2"/>
  <c r="M97" i="2"/>
  <c r="L97" i="2"/>
  <c r="H97" i="2"/>
  <c r="E97" i="2"/>
  <c r="M96" i="2"/>
  <c r="L96" i="2"/>
  <c r="H96" i="2"/>
  <c r="E96" i="2"/>
  <c r="M95" i="2"/>
  <c r="L95" i="2"/>
  <c r="H95" i="2"/>
  <c r="E95" i="2"/>
  <c r="M94" i="2"/>
  <c r="L94" i="2"/>
  <c r="H94" i="2"/>
  <c r="E94" i="2"/>
  <c r="M93" i="2"/>
  <c r="O93" i="2" s="1"/>
  <c r="H93" i="2"/>
  <c r="E93" i="2"/>
  <c r="M92" i="2"/>
  <c r="O92" i="2" s="1"/>
  <c r="H92" i="2"/>
  <c r="E92" i="2"/>
  <c r="M91" i="2"/>
  <c r="L91" i="2"/>
  <c r="H91" i="2"/>
  <c r="E91" i="2"/>
  <c r="M90" i="2"/>
  <c r="L90" i="2"/>
  <c r="H90" i="2"/>
  <c r="E90" i="2"/>
  <c r="M89" i="2"/>
  <c r="L89" i="2"/>
  <c r="H89" i="2"/>
  <c r="E89" i="2"/>
  <c r="M88" i="2"/>
  <c r="L88" i="2"/>
  <c r="H88" i="2"/>
  <c r="E88" i="2"/>
  <c r="M87" i="2"/>
  <c r="O87" i="2" s="1"/>
  <c r="H87" i="2"/>
  <c r="E87" i="2"/>
  <c r="M86" i="2"/>
  <c r="L86" i="2"/>
  <c r="H86" i="2"/>
  <c r="E86" i="2"/>
  <c r="M85" i="2"/>
  <c r="L85" i="2"/>
  <c r="H85" i="2"/>
  <c r="E85" i="2"/>
  <c r="M84" i="2"/>
  <c r="L84" i="2"/>
  <c r="H84" i="2"/>
  <c r="E84" i="2"/>
  <c r="M83" i="2"/>
  <c r="L83" i="2"/>
  <c r="H83" i="2"/>
  <c r="E83" i="2"/>
  <c r="M82" i="2"/>
  <c r="L82" i="2"/>
  <c r="E82" i="2"/>
  <c r="M81" i="2"/>
  <c r="L81" i="2"/>
  <c r="H81" i="2"/>
  <c r="E81" i="2"/>
  <c r="M80" i="2"/>
  <c r="L80" i="2"/>
  <c r="H80" i="2"/>
  <c r="E80" i="2"/>
  <c r="M79" i="2"/>
  <c r="L79" i="2"/>
  <c r="H79" i="2"/>
  <c r="E79" i="2"/>
  <c r="M78" i="2"/>
  <c r="O78" i="2" s="1"/>
  <c r="H78" i="2"/>
  <c r="E78" i="2"/>
  <c r="M77" i="2"/>
  <c r="O77" i="2" s="1"/>
  <c r="H77" i="2"/>
  <c r="E77" i="2"/>
  <c r="M76" i="2"/>
  <c r="L76" i="2"/>
  <c r="H76" i="2"/>
  <c r="E76" i="2"/>
  <c r="M75" i="2"/>
  <c r="L75" i="2"/>
  <c r="H75" i="2"/>
  <c r="E75" i="2"/>
  <c r="M74" i="2"/>
  <c r="L74" i="2"/>
  <c r="H74" i="2"/>
  <c r="E74" i="2"/>
  <c r="M73" i="2"/>
  <c r="L73" i="2"/>
  <c r="H73" i="2"/>
  <c r="E73" i="2"/>
  <c r="M72" i="2"/>
  <c r="L72" i="2"/>
  <c r="H72" i="2"/>
  <c r="E72" i="2"/>
  <c r="M71" i="2"/>
  <c r="L71" i="2"/>
  <c r="H71" i="2"/>
  <c r="E71" i="2"/>
  <c r="M70" i="2"/>
  <c r="L70" i="2"/>
  <c r="H70" i="2"/>
  <c r="E70" i="2"/>
  <c r="M69" i="2"/>
  <c r="L69" i="2"/>
  <c r="H69" i="2"/>
  <c r="E69" i="2"/>
  <c r="M68" i="2"/>
  <c r="L68" i="2"/>
  <c r="H68" i="2"/>
  <c r="E68" i="2"/>
  <c r="M67" i="2"/>
  <c r="L67" i="2"/>
  <c r="H67" i="2"/>
  <c r="E67" i="2"/>
  <c r="M66" i="2"/>
  <c r="L66" i="2"/>
  <c r="H66" i="2"/>
  <c r="E66" i="2"/>
  <c r="M65" i="2"/>
  <c r="L65" i="2"/>
  <c r="H65" i="2"/>
  <c r="E65" i="2"/>
  <c r="M64" i="2"/>
  <c r="L64" i="2"/>
  <c r="H64" i="2"/>
  <c r="E64" i="2"/>
  <c r="M63" i="2"/>
  <c r="L63" i="2"/>
  <c r="H63" i="2"/>
  <c r="E63" i="2"/>
  <c r="M62" i="2"/>
  <c r="L62" i="2"/>
  <c r="H62" i="2"/>
  <c r="E62" i="2"/>
  <c r="M61" i="2"/>
  <c r="L61" i="2"/>
  <c r="H61" i="2"/>
  <c r="E61" i="2"/>
  <c r="M60" i="2"/>
  <c r="L60" i="2"/>
  <c r="H60" i="2"/>
  <c r="E60" i="2"/>
  <c r="M59" i="2"/>
  <c r="L59" i="2"/>
  <c r="H59" i="2"/>
  <c r="E59" i="2"/>
  <c r="M58" i="2"/>
  <c r="L58" i="2"/>
  <c r="H58" i="2"/>
  <c r="E58" i="2"/>
  <c r="M57" i="2"/>
  <c r="L57" i="2"/>
  <c r="H57" i="2"/>
  <c r="E57" i="2"/>
  <c r="M56" i="2"/>
  <c r="L56" i="2"/>
  <c r="H56" i="2"/>
  <c r="E56" i="2"/>
  <c r="M55" i="2"/>
  <c r="L55" i="2"/>
  <c r="H55" i="2"/>
  <c r="E55" i="2"/>
  <c r="M54" i="2"/>
  <c r="L54" i="2"/>
  <c r="H54" i="2"/>
  <c r="E54" i="2"/>
  <c r="M53" i="2"/>
  <c r="L53" i="2"/>
  <c r="H53" i="2"/>
  <c r="E53" i="2"/>
  <c r="M52" i="2"/>
  <c r="L52" i="2"/>
  <c r="H52" i="2"/>
  <c r="E52" i="2"/>
  <c r="M51" i="2"/>
  <c r="L51" i="2"/>
  <c r="H51" i="2"/>
  <c r="E51" i="2"/>
  <c r="M50" i="2"/>
  <c r="L50" i="2"/>
  <c r="H50" i="2"/>
  <c r="E50" i="2"/>
  <c r="M49" i="2"/>
  <c r="L49" i="2"/>
  <c r="H49" i="2"/>
  <c r="E49" i="2"/>
  <c r="M48" i="2"/>
  <c r="L48" i="2"/>
  <c r="H48" i="2"/>
  <c r="E48" i="2"/>
  <c r="M47" i="2"/>
  <c r="L47" i="2"/>
  <c r="H47" i="2"/>
  <c r="E47" i="2"/>
  <c r="M46" i="2"/>
  <c r="L46" i="2"/>
  <c r="H46" i="2"/>
  <c r="E46" i="2"/>
  <c r="M45" i="2"/>
  <c r="L45" i="2"/>
  <c r="H45" i="2"/>
  <c r="E45" i="2"/>
  <c r="M44" i="2"/>
  <c r="L44" i="2"/>
  <c r="H44" i="2"/>
  <c r="E44" i="2"/>
  <c r="M43" i="2"/>
  <c r="L43" i="2"/>
  <c r="H43" i="2"/>
  <c r="E43" i="2"/>
  <c r="M42" i="2"/>
  <c r="L42" i="2"/>
  <c r="H42" i="2"/>
  <c r="E42" i="2"/>
  <c r="M41" i="2"/>
  <c r="L41" i="2"/>
  <c r="H41" i="2"/>
  <c r="E41" i="2"/>
  <c r="M40" i="2"/>
  <c r="L40" i="2"/>
  <c r="H40" i="2"/>
  <c r="E40" i="2"/>
  <c r="M39" i="2"/>
  <c r="L39" i="2"/>
  <c r="H39" i="2"/>
  <c r="E39" i="2"/>
  <c r="M38" i="2"/>
  <c r="L38" i="2"/>
  <c r="H38" i="2"/>
  <c r="E38" i="2"/>
  <c r="M37" i="2"/>
  <c r="L37" i="2"/>
  <c r="H37" i="2"/>
  <c r="E37" i="2"/>
  <c r="M36" i="2"/>
  <c r="L36" i="2"/>
  <c r="H36" i="2"/>
  <c r="E36" i="2"/>
  <c r="M35" i="2"/>
  <c r="L35" i="2"/>
  <c r="H35" i="2"/>
  <c r="E35" i="2"/>
  <c r="M34" i="2"/>
  <c r="L34" i="2"/>
  <c r="H34" i="2"/>
  <c r="E34" i="2"/>
  <c r="M33" i="2"/>
  <c r="L33" i="2"/>
  <c r="H33" i="2"/>
  <c r="E33" i="2"/>
  <c r="M28" i="2"/>
  <c r="M17" i="2"/>
  <c r="M13" i="2"/>
  <c r="M5" i="2"/>
  <c r="M4" i="2"/>
  <c r="L4" i="2"/>
  <c r="L50" i="4"/>
  <c r="L71" i="4"/>
  <c r="E67" i="4"/>
  <c r="H56" i="4"/>
  <c r="E56" i="4"/>
  <c r="L56" i="4"/>
  <c r="H55" i="4"/>
  <c r="E55" i="4"/>
  <c r="L73" i="4"/>
  <c r="L66" i="4"/>
  <c r="L55" i="4"/>
  <c r="L76" i="4"/>
  <c r="L84" i="4"/>
  <c r="L60" i="4"/>
  <c r="L61" i="4"/>
  <c r="H69" i="4"/>
  <c r="L82" i="4"/>
  <c r="L54" i="4"/>
  <c r="L89" i="4"/>
  <c r="L98" i="4"/>
  <c r="L95" i="4"/>
  <c r="L81" i="4"/>
  <c r="L59" i="4"/>
  <c r="L58" i="4"/>
  <c r="L68" i="4"/>
  <c r="L72" i="4"/>
  <c r="L62" i="4"/>
  <c r="L90" i="4"/>
  <c r="L97" i="4"/>
  <c r="E83" i="4"/>
  <c r="L74" i="4"/>
  <c r="L53" i="4"/>
  <c r="L57" i="4"/>
  <c r="L78" i="4"/>
  <c r="E82" i="4"/>
  <c r="L77" i="4"/>
  <c r="L70" i="4"/>
  <c r="L63" i="4"/>
  <c r="E92" i="4"/>
  <c r="L92" i="4"/>
  <c r="L83" i="4"/>
  <c r="L67" i="4"/>
  <c r="L87" i="4"/>
  <c r="L93" i="4"/>
  <c r="L119" i="4"/>
  <c r="H121" i="4"/>
  <c r="L121" i="4"/>
  <c r="H118" i="4"/>
  <c r="E118" i="4"/>
  <c r="L135" i="4"/>
  <c r="L118" i="4"/>
  <c r="E112" i="4"/>
  <c r="L113" i="4"/>
  <c r="L112" i="4"/>
  <c r="L129" i="4"/>
  <c r="L116" i="4"/>
  <c r="L108" i="4"/>
  <c r="H135" i="4"/>
  <c r="L107" i="4"/>
  <c r="E105" i="4"/>
  <c r="L110" i="4"/>
  <c r="E120" i="4"/>
  <c r="L123" i="4"/>
  <c r="L120" i="4"/>
  <c r="L138" i="4"/>
  <c r="O151" i="8" l="1"/>
  <c r="O157" i="8"/>
  <c r="O77" i="16"/>
  <c r="O158" i="16"/>
  <c r="O50" i="16"/>
  <c r="O83" i="16"/>
  <c r="O157" i="16"/>
  <c r="O143" i="8"/>
  <c r="O115" i="8"/>
  <c r="O155" i="8"/>
  <c r="O159" i="16"/>
  <c r="O44" i="16"/>
  <c r="O168" i="16"/>
  <c r="O56" i="16"/>
  <c r="O85" i="16"/>
  <c r="O58" i="16"/>
  <c r="O115" i="16"/>
  <c r="O160" i="16"/>
  <c r="O171" i="16"/>
  <c r="O42" i="16"/>
  <c r="O64" i="16"/>
  <c r="O75" i="16"/>
  <c r="O48" i="16"/>
  <c r="O161" i="16"/>
  <c r="O164" i="16"/>
  <c r="O60" i="16"/>
  <c r="O162" i="16"/>
  <c r="O173" i="16"/>
  <c r="O130" i="16"/>
  <c r="O172" i="16"/>
  <c r="O26" i="8"/>
  <c r="O139" i="8"/>
  <c r="O77" i="8"/>
  <c r="O137" i="8"/>
  <c r="O147" i="8"/>
  <c r="O145" i="8"/>
  <c r="O36" i="8"/>
  <c r="O149" i="8"/>
  <c r="O136" i="8"/>
  <c r="O117" i="8"/>
  <c r="O16" i="8"/>
  <c r="O45" i="8"/>
  <c r="O47" i="8"/>
  <c r="O49" i="8"/>
  <c r="O51" i="8"/>
  <c r="O53" i="8"/>
  <c r="O59" i="8"/>
  <c r="O61" i="8"/>
  <c r="O63" i="8"/>
  <c r="O67" i="8"/>
  <c r="O69" i="8"/>
  <c r="O128" i="8"/>
  <c r="O140" i="8"/>
  <c r="O148" i="8"/>
  <c r="O154" i="8"/>
  <c r="O38" i="8"/>
  <c r="O42" i="8"/>
  <c r="O52" i="8"/>
  <c r="O54" i="8"/>
  <c r="O58" i="8"/>
  <c r="O66" i="8"/>
  <c r="O123" i="8"/>
  <c r="O125" i="8"/>
  <c r="O127" i="8"/>
  <c r="O90" i="8"/>
  <c r="O92" i="8"/>
  <c r="O107" i="8"/>
  <c r="H36" i="6"/>
  <c r="O66" i="16"/>
  <c r="O99" i="16"/>
  <c r="O127" i="16"/>
  <c r="O129" i="16"/>
  <c r="O55" i="16"/>
  <c r="O74" i="16"/>
  <c r="O76" i="16"/>
  <c r="O78" i="16"/>
  <c r="O80" i="16"/>
  <c r="O84" i="16"/>
  <c r="O86" i="16"/>
  <c r="O41" i="16"/>
  <c r="O93" i="16"/>
  <c r="O95" i="16"/>
  <c r="O104" i="16"/>
  <c r="O110" i="16"/>
  <c r="O112" i="16"/>
  <c r="O131" i="16"/>
  <c r="O133" i="16"/>
  <c r="O135" i="16"/>
  <c r="O147" i="16"/>
  <c r="O155" i="16"/>
  <c r="O43" i="16"/>
  <c r="O49" i="16"/>
  <c r="O51" i="16"/>
  <c r="O57" i="16"/>
  <c r="O59" i="16"/>
  <c r="O61" i="16"/>
  <c r="O63" i="16"/>
  <c r="O119" i="16"/>
  <c r="O71" i="16"/>
  <c r="O40" i="16"/>
  <c r="O90" i="16"/>
  <c r="O107" i="16"/>
  <c r="O111" i="16"/>
  <c r="O146" i="16"/>
  <c r="O156" i="16"/>
  <c r="O166" i="16"/>
  <c r="O89" i="16"/>
  <c r="O68" i="16"/>
  <c r="O70" i="16"/>
  <c r="O72" i="16"/>
  <c r="O92" i="16"/>
  <c r="O100" i="16"/>
  <c r="O117" i="16"/>
  <c r="O123" i="16"/>
  <c r="O141" i="16"/>
  <c r="O143" i="16"/>
  <c r="O149" i="16"/>
  <c r="O151" i="16"/>
  <c r="O153" i="16"/>
  <c r="O47" i="16"/>
  <c r="O82" i="16"/>
  <c r="O105" i="16"/>
  <c r="O128" i="16"/>
  <c r="O12" i="16"/>
  <c r="O30" i="16"/>
  <c r="O37" i="16"/>
  <c r="O67" i="16"/>
  <c r="O69" i="16"/>
  <c r="O122" i="16"/>
  <c r="O140" i="16"/>
  <c r="O142" i="16"/>
  <c r="O148" i="16"/>
  <c r="O150" i="16"/>
  <c r="O152" i="16"/>
  <c r="O154" i="16"/>
  <c r="O27" i="13"/>
  <c r="O46" i="16"/>
  <c r="O109" i="16"/>
  <c r="O126" i="16"/>
  <c r="O139" i="16"/>
  <c r="O170" i="16"/>
  <c r="O28" i="16"/>
  <c r="O52" i="16"/>
  <c r="O54" i="16"/>
  <c r="O65" i="16"/>
  <c r="O79" i="16"/>
  <c r="O81" i="16"/>
  <c r="O94" i="16"/>
  <c r="O96" i="16"/>
  <c r="O98" i="16"/>
  <c r="O145" i="16"/>
  <c r="O163" i="16"/>
  <c r="O165" i="16"/>
  <c r="O45" i="16"/>
  <c r="O106" i="16"/>
  <c r="O108" i="16"/>
  <c r="O121" i="16"/>
  <c r="O125" i="16"/>
  <c r="O132" i="16"/>
  <c r="O134" i="16"/>
  <c r="O138" i="16"/>
  <c r="O167" i="16"/>
  <c r="O169" i="16"/>
  <c r="O62" i="16"/>
  <c r="O136" i="16"/>
  <c r="O53" i="16"/>
  <c r="O73" i="16"/>
  <c r="O91" i="16"/>
  <c r="O101" i="16"/>
  <c r="O118" i="16"/>
  <c r="O144" i="16"/>
  <c r="E42" i="15"/>
  <c r="O51" i="15"/>
  <c r="O67" i="15"/>
  <c r="O75" i="15"/>
  <c r="O79" i="15"/>
  <c r="O81" i="15"/>
  <c r="O83" i="15"/>
  <c r="O142" i="15"/>
  <c r="O150" i="15"/>
  <c r="O154" i="15"/>
  <c r="H27" i="15"/>
  <c r="O173" i="15"/>
  <c r="O175" i="15"/>
  <c r="O52" i="6"/>
  <c r="O56" i="6"/>
  <c r="O60" i="6"/>
  <c r="O169" i="6"/>
  <c r="O143" i="6"/>
  <c r="O53" i="6"/>
  <c r="O39" i="16"/>
  <c r="O135" i="8"/>
  <c r="O119" i="8"/>
  <c r="O78" i="8"/>
  <c r="O80" i="8"/>
  <c r="O110" i="8"/>
  <c r="O112" i="8"/>
  <c r="O118" i="8"/>
  <c r="O120" i="8"/>
  <c r="O71" i="8"/>
  <c r="O35" i="8"/>
  <c r="O114" i="8"/>
  <c r="O134" i="8"/>
  <c r="O104" i="8"/>
  <c r="O150" i="8"/>
  <c r="O48" i="8"/>
  <c r="O62" i="8"/>
  <c r="O95" i="8"/>
  <c r="O97" i="8"/>
  <c r="O124" i="8"/>
  <c r="O132" i="8"/>
  <c r="O32" i="8"/>
  <c r="O74" i="8"/>
  <c r="O13" i="8"/>
  <c r="O19" i="8"/>
  <c r="O25" i="8"/>
  <c r="O27" i="8"/>
  <c r="O29" i="8"/>
  <c r="O31" i="8"/>
  <c r="O33" i="8"/>
  <c r="O75" i="8"/>
  <c r="O113" i="8"/>
  <c r="O144" i="8"/>
  <c r="O146" i="8"/>
  <c r="O43" i="8"/>
  <c r="O65" i="8"/>
  <c r="O86" i="8"/>
  <c r="O94" i="8"/>
  <c r="O133" i="8"/>
  <c r="O158" i="8"/>
  <c r="O40" i="8"/>
  <c r="O44" i="8"/>
  <c r="O46" i="8"/>
  <c r="O50" i="8"/>
  <c r="O83" i="8"/>
  <c r="O85" i="8"/>
  <c r="O91" i="8"/>
  <c r="O93" i="8"/>
  <c r="O103" i="8"/>
  <c r="O130" i="8"/>
  <c r="O141" i="8"/>
  <c r="O152" i="8"/>
  <c r="O79" i="8"/>
  <c r="O111" i="8"/>
  <c r="O156" i="8"/>
  <c r="O37" i="8"/>
  <c r="O39" i="8"/>
  <c r="O41" i="8"/>
  <c r="O56" i="8"/>
  <c r="O60" i="8"/>
  <c r="O121" i="8"/>
  <c r="O138" i="8"/>
  <c r="O142" i="8"/>
  <c r="O96" i="8"/>
  <c r="O102" i="8"/>
  <c r="O129" i="8"/>
  <c r="O131" i="8"/>
  <c r="O153" i="8"/>
  <c r="O64" i="8"/>
  <c r="O84" i="8"/>
  <c r="O28" i="8"/>
  <c r="O30" i="8"/>
  <c r="O34" i="8"/>
  <c r="O55" i="8"/>
  <c r="O57" i="8"/>
  <c r="O68" i="8"/>
  <c r="O70" i="8"/>
  <c r="O76" i="8"/>
  <c r="O100" i="8"/>
  <c r="O106" i="8"/>
  <c r="O116" i="8"/>
  <c r="O126" i="8"/>
  <c r="O158" i="15"/>
  <c r="H42" i="15"/>
  <c r="O94" i="15"/>
  <c r="O44" i="15"/>
  <c r="O46" i="15"/>
  <c r="O66" i="15"/>
  <c r="O78" i="15"/>
  <c r="O82" i="15"/>
  <c r="O86" i="15"/>
  <c r="O141" i="15"/>
  <c r="O143" i="15"/>
  <c r="H36" i="4"/>
  <c r="O144" i="6"/>
  <c r="O146" i="6"/>
  <c r="O128" i="15"/>
  <c r="O130" i="15"/>
  <c r="O124" i="15"/>
  <c r="O151" i="15"/>
  <c r="O159" i="15"/>
  <c r="O56" i="15"/>
  <c r="O129" i="15"/>
  <c r="O113" i="15"/>
  <c r="O174" i="15"/>
  <c r="O101" i="15"/>
  <c r="O165" i="15"/>
  <c r="O62" i="15"/>
  <c r="O133" i="15"/>
  <c r="O93" i="15"/>
  <c r="O112" i="15"/>
  <c r="O98" i="15"/>
  <c r="O135" i="15"/>
  <c r="E27" i="15"/>
  <c r="O50" i="15"/>
  <c r="O137" i="15"/>
  <c r="O120" i="15"/>
  <c r="O88" i="15"/>
  <c r="O97" i="15"/>
  <c r="O168" i="15"/>
  <c r="O34" i="15"/>
  <c r="E32" i="13"/>
  <c r="O59" i="15"/>
  <c r="O61" i="15"/>
  <c r="O92" i="15"/>
  <c r="O102" i="15"/>
  <c r="O118" i="15"/>
  <c r="O126" i="15"/>
  <c r="O138" i="15"/>
  <c r="O157" i="15"/>
  <c r="O167" i="15"/>
  <c r="H34" i="15"/>
  <c r="O69" i="15"/>
  <c r="O109" i="15"/>
  <c r="O111" i="15"/>
  <c r="O146" i="15"/>
  <c r="O43" i="15"/>
  <c r="O58" i="15"/>
  <c r="O89" i="15"/>
  <c r="O103" i="15"/>
  <c r="O125" i="15"/>
  <c r="O139" i="15"/>
  <c r="O156" i="15"/>
  <c r="O162" i="15"/>
  <c r="O164" i="15"/>
  <c r="O147" i="15"/>
  <c r="O149" i="15"/>
  <c r="O166" i="15"/>
  <c r="O64" i="15"/>
  <c r="O68" i="15"/>
  <c r="O70" i="15"/>
  <c r="O74" i="15"/>
  <c r="O96" i="15"/>
  <c r="O108" i="15"/>
  <c r="O176" i="15"/>
  <c r="O48" i="15"/>
  <c r="O63" i="15"/>
  <c r="O65" i="15"/>
  <c r="O72" i="15"/>
  <c r="O85" i="15"/>
  <c r="O132" i="15"/>
  <c r="O152" i="15"/>
  <c r="O161" i="15"/>
  <c r="O163" i="15"/>
  <c r="O170" i="15"/>
  <c r="O172" i="15"/>
  <c r="O148" i="15"/>
  <c r="E34" i="15"/>
  <c r="O52" i="15"/>
  <c r="O54" i="15"/>
  <c r="O76" i="15"/>
  <c r="O87" i="15"/>
  <c r="O115" i="15"/>
  <c r="O121" i="15"/>
  <c r="O134" i="15"/>
  <c r="O136" i="15"/>
  <c r="O145" i="15"/>
  <c r="O42" i="15"/>
  <c r="O27" i="15"/>
  <c r="O45" i="15"/>
  <c r="O47" i="15"/>
  <c r="O49" i="15"/>
  <c r="O60" i="15"/>
  <c r="O71" i="15"/>
  <c r="O73" i="15"/>
  <c r="O80" i="15"/>
  <c r="O95" i="15"/>
  <c r="O104" i="15"/>
  <c r="O110" i="15"/>
  <c r="O169" i="15"/>
  <c r="O171" i="15"/>
  <c r="O84" i="15"/>
  <c r="O131" i="15"/>
  <c r="O153" i="15"/>
  <c r="O160" i="15"/>
  <c r="O53" i="15"/>
  <c r="O55" i="15"/>
  <c r="O57" i="15"/>
  <c r="O77" i="15"/>
  <c r="O99" i="15"/>
  <c r="O107" i="15"/>
  <c r="O114" i="15"/>
  <c r="O122" i="15"/>
  <c r="O144" i="15"/>
  <c r="O155" i="15"/>
  <c r="O120" i="6"/>
  <c r="E45" i="4"/>
  <c r="E6" i="14"/>
  <c r="H28" i="14"/>
  <c r="O28" i="14"/>
  <c r="E32" i="14"/>
  <c r="E37" i="14"/>
  <c r="O69" i="14"/>
  <c r="O75" i="14"/>
  <c r="O81" i="14"/>
  <c r="O154" i="6"/>
  <c r="O156" i="6"/>
  <c r="O162" i="6"/>
  <c r="O164" i="6"/>
  <c r="O168" i="6"/>
  <c r="O178" i="6"/>
  <c r="O153" i="6"/>
  <c r="O110" i="6"/>
  <c r="O180" i="6"/>
  <c r="O100" i="6"/>
  <c r="O70" i="6"/>
  <c r="O86" i="6"/>
  <c r="O101" i="6"/>
  <c r="O141" i="6"/>
  <c r="O170" i="6"/>
  <c r="O69" i="6"/>
  <c r="O87" i="6"/>
  <c r="O89" i="6"/>
  <c r="O91" i="6"/>
  <c r="O93" i="6"/>
  <c r="O95" i="6"/>
  <c r="O97" i="6"/>
  <c r="O55" i="6"/>
  <c r="O57" i="6"/>
  <c r="O59" i="6"/>
  <c r="O61" i="6"/>
  <c r="O63" i="6"/>
  <c r="O65" i="6"/>
  <c r="O67" i="6"/>
  <c r="O116" i="6"/>
  <c r="O163" i="6"/>
  <c r="O85" i="6"/>
  <c r="O181" i="6"/>
  <c r="O183" i="6"/>
  <c r="O66" i="6"/>
  <c r="O94" i="6"/>
  <c r="O128" i="6"/>
  <c r="O130" i="6"/>
  <c r="O126" i="6"/>
  <c r="O54" i="6"/>
  <c r="O62" i="6"/>
  <c r="O158" i="6"/>
  <c r="O72" i="6"/>
  <c r="O76" i="6"/>
  <c r="O78" i="6"/>
  <c r="O80" i="6"/>
  <c r="O84" i="6"/>
  <c r="O139" i="6"/>
  <c r="O149" i="6"/>
  <c r="O151" i="6"/>
  <c r="O172" i="6"/>
  <c r="O176" i="6"/>
  <c r="O132" i="6"/>
  <c r="O88" i="6"/>
  <c r="O92" i="6"/>
  <c r="O129" i="6"/>
  <c r="O133" i="6"/>
  <c r="O147" i="6"/>
  <c r="O155" i="6"/>
  <c r="O184" i="6"/>
  <c r="O115" i="6"/>
  <c r="O161" i="6"/>
  <c r="O41" i="6"/>
  <c r="O71" i="6"/>
  <c r="O73" i="6"/>
  <c r="O75" i="6"/>
  <c r="O77" i="6"/>
  <c r="O103" i="6"/>
  <c r="O107" i="6"/>
  <c r="O109" i="6"/>
  <c r="O111" i="6"/>
  <c r="O123" i="6"/>
  <c r="O140" i="6"/>
  <c r="O152" i="6"/>
  <c r="O177" i="6"/>
  <c r="O72" i="14"/>
  <c r="O76" i="14"/>
  <c r="O78" i="14"/>
  <c r="O82" i="14"/>
  <c r="O88" i="14"/>
  <c r="O90" i="14"/>
  <c r="O85" i="14"/>
  <c r="O158" i="14"/>
  <c r="O168" i="14"/>
  <c r="O55" i="14"/>
  <c r="O65" i="14"/>
  <c r="O105" i="14"/>
  <c r="O143" i="14"/>
  <c r="O149" i="14"/>
  <c r="O167" i="14"/>
  <c r="O173" i="14"/>
  <c r="O177" i="14"/>
  <c r="O135" i="14"/>
  <c r="O71" i="14"/>
  <c r="O166" i="14"/>
  <c r="O48" i="14"/>
  <c r="O147" i="14"/>
  <c r="E23" i="14"/>
  <c r="O45" i="14"/>
  <c r="H30" i="14"/>
  <c r="H29" i="13"/>
  <c r="E20" i="13"/>
  <c r="O107" i="2"/>
  <c r="O46" i="2"/>
  <c r="O139" i="2"/>
  <c r="O151" i="2"/>
  <c r="O157" i="2"/>
  <c r="O108" i="2"/>
  <c r="O88" i="2"/>
  <c r="O163" i="2"/>
  <c r="O86" i="2"/>
  <c r="H17" i="2"/>
  <c r="O60" i="2"/>
  <c r="O83" i="2"/>
  <c r="O143" i="2"/>
  <c r="O49" i="2"/>
  <c r="O154" i="2"/>
  <c r="O160" i="2"/>
  <c r="O50" i="6"/>
  <c r="O82" i="6"/>
  <c r="O105" i="6"/>
  <c r="O117" i="6"/>
  <c r="O119" i="6"/>
  <c r="O121" i="6"/>
  <c r="O142" i="6"/>
  <c r="O157" i="6"/>
  <c r="O159" i="6"/>
  <c r="O166" i="6"/>
  <c r="O179" i="6"/>
  <c r="O58" i="6"/>
  <c r="O49" i="6"/>
  <c r="O51" i="6"/>
  <c r="O64" i="6"/>
  <c r="O68" i="6"/>
  <c r="O79" i="6"/>
  <c r="O81" i="6"/>
  <c r="O83" i="6"/>
  <c r="O96" i="6"/>
  <c r="O102" i="6"/>
  <c r="O104" i="6"/>
  <c r="O106" i="6"/>
  <c r="O112" i="6"/>
  <c r="O137" i="6"/>
  <c r="O165" i="6"/>
  <c r="O167" i="6"/>
  <c r="O174" i="6"/>
  <c r="O90" i="6"/>
  <c r="O150" i="6"/>
  <c r="O118" i="6"/>
  <c r="O122" i="6"/>
  <c r="O160" i="6"/>
  <c r="O171" i="6"/>
  <c r="O74" i="6"/>
  <c r="O134" i="6"/>
  <c r="O136" i="6"/>
  <c r="O138" i="6"/>
  <c r="O145" i="6"/>
  <c r="O173" i="6"/>
  <c r="O175" i="6"/>
  <c r="O182" i="6"/>
  <c r="E30" i="4"/>
  <c r="O36" i="4"/>
  <c r="L45" i="4"/>
  <c r="O45" i="4" s="1"/>
  <c r="E36" i="4"/>
  <c r="H56" i="13"/>
  <c r="E27" i="13"/>
  <c r="E40" i="13"/>
  <c r="H45" i="13"/>
  <c r="O5" i="12"/>
  <c r="E17" i="2"/>
  <c r="O35" i="2"/>
  <c r="O68" i="2"/>
  <c r="O71" i="2"/>
  <c r="O128" i="2"/>
  <c r="H4" i="2"/>
  <c r="E5" i="2"/>
  <c r="O36" i="2"/>
  <c r="O39" i="2"/>
  <c r="O42" i="2"/>
  <c r="O45" i="2"/>
  <c r="O48" i="2"/>
  <c r="O67" i="2"/>
  <c r="O52" i="2"/>
  <c r="O51" i="2"/>
  <c r="O147" i="2"/>
  <c r="O82" i="2"/>
  <c r="O120" i="2"/>
  <c r="O126" i="2"/>
  <c r="O80" i="2"/>
  <c r="O99" i="2"/>
  <c r="O118" i="2"/>
  <c r="E28" i="2"/>
  <c r="E13" i="2"/>
  <c r="O109" i="2"/>
  <c r="O131" i="2"/>
  <c r="O134" i="2"/>
  <c r="O137" i="2"/>
  <c r="O84" i="2"/>
  <c r="O119" i="2"/>
  <c r="O122" i="2"/>
  <c r="O146" i="2"/>
  <c r="O149" i="2"/>
  <c r="O155" i="2"/>
  <c r="O158" i="2"/>
  <c r="O161" i="2"/>
  <c r="O81" i="2"/>
  <c r="O100" i="2"/>
  <c r="O113" i="2"/>
  <c r="O69" i="2"/>
  <c r="O72" i="2"/>
  <c r="O75" i="2"/>
  <c r="O132" i="2"/>
  <c r="O135" i="2"/>
  <c r="O101" i="2"/>
  <c r="O111" i="2"/>
  <c r="O105" i="2"/>
  <c r="O130" i="2"/>
  <c r="O133" i="2"/>
  <c r="H5" i="2"/>
  <c r="O43" i="2"/>
  <c r="O55" i="2"/>
  <c r="O58" i="2"/>
  <c r="O97" i="2"/>
  <c r="O136" i="2"/>
  <c r="O145" i="2"/>
  <c r="O44" i="2"/>
  <c r="O56" i="2"/>
  <c r="O59" i="2"/>
  <c r="O62" i="2"/>
  <c r="O65" i="2"/>
  <c r="O17" i="2"/>
  <c r="L28" i="2"/>
  <c r="O28" i="2" s="1"/>
  <c r="O138" i="2"/>
  <c r="O57" i="2"/>
  <c r="O144" i="2"/>
  <c r="O5" i="2"/>
  <c r="O121" i="2"/>
  <c r="O124" i="2"/>
  <c r="O150" i="2"/>
  <c r="O156" i="2"/>
  <c r="O162" i="2"/>
  <c r="H28" i="2"/>
  <c r="O90" i="2"/>
  <c r="O96" i="2"/>
  <c r="O117" i="2"/>
  <c r="O142" i="2"/>
  <c r="O153" i="2"/>
  <c r="O38" i="2"/>
  <c r="O41" i="2"/>
  <c r="O61" i="2"/>
  <c r="O64" i="2"/>
  <c r="O102" i="2"/>
  <c r="O123" i="2"/>
  <c r="O4" i="2"/>
  <c r="O47" i="2"/>
  <c r="O50" i="2"/>
  <c r="O70" i="2"/>
  <c r="O73" i="2"/>
  <c r="O79" i="2"/>
  <c r="O85" i="2"/>
  <c r="O112" i="2"/>
  <c r="O129" i="2"/>
  <c r="O148" i="2"/>
  <c r="O159" i="2"/>
  <c r="O33" i="2"/>
  <c r="O53" i="2"/>
  <c r="O76" i="2"/>
  <c r="O91" i="2"/>
  <c r="O94" i="2"/>
  <c r="O115" i="2"/>
  <c r="O140" i="2"/>
  <c r="O34" i="2"/>
  <c r="O54" i="2"/>
  <c r="O74" i="2"/>
  <c r="O89" i="2"/>
  <c r="O95" i="2"/>
  <c r="O116" i="2"/>
  <c r="O141" i="2"/>
  <c r="O152" i="2"/>
  <c r="O13" i="2"/>
  <c r="O37" i="2"/>
  <c r="O40" i="2"/>
  <c r="O63" i="2"/>
  <c r="O66" i="2"/>
  <c r="O98" i="2"/>
  <c r="O125" i="2"/>
  <c r="E35" i="15"/>
  <c r="E38" i="15"/>
  <c r="H35" i="15"/>
  <c r="O35" i="15"/>
  <c r="O33" i="15"/>
  <c r="O38" i="15"/>
  <c r="H36" i="14"/>
  <c r="H6" i="14"/>
  <c r="L6" i="14"/>
  <c r="O6" i="14" s="1"/>
  <c r="O134" i="14"/>
  <c r="O137" i="14"/>
  <c r="O128" i="14"/>
  <c r="H37" i="14"/>
  <c r="E28" i="14"/>
  <c r="O94" i="14"/>
  <c r="O145" i="14"/>
  <c r="O148" i="14"/>
  <c r="O151" i="14"/>
  <c r="O157" i="14"/>
  <c r="E30" i="14"/>
  <c r="O32" i="14"/>
  <c r="O50" i="14"/>
  <c r="O53" i="14"/>
  <c r="O59" i="14"/>
  <c r="O62" i="14"/>
  <c r="O178" i="14"/>
  <c r="O20" i="14"/>
  <c r="O74" i="14"/>
  <c r="O83" i="14"/>
  <c r="O86" i="14"/>
  <c r="O111" i="14"/>
  <c r="O130" i="14"/>
  <c r="O136" i="14"/>
  <c r="O139" i="14"/>
  <c r="H20" i="14"/>
  <c r="O57" i="14"/>
  <c r="O112" i="14"/>
  <c r="O140" i="14"/>
  <c r="O176" i="14"/>
  <c r="O103" i="14"/>
  <c r="O106" i="14"/>
  <c r="O46" i="14"/>
  <c r="O49" i="14"/>
  <c r="O150" i="14"/>
  <c r="O153" i="14"/>
  <c r="O156" i="14"/>
  <c r="O132" i="14"/>
  <c r="E20" i="14"/>
  <c r="O36" i="14"/>
  <c r="O66" i="14"/>
  <c r="O117" i="14"/>
  <c r="O52" i="14"/>
  <c r="O87" i="14"/>
  <c r="O160" i="14"/>
  <c r="E36" i="14"/>
  <c r="O58" i="14"/>
  <c r="O61" i="14"/>
  <c r="O64" i="14"/>
  <c r="O73" i="14"/>
  <c r="O115" i="14"/>
  <c r="O47" i="14"/>
  <c r="O97" i="14"/>
  <c r="O155" i="14"/>
  <c r="O91" i="14"/>
  <c r="O110" i="14"/>
  <c r="O113" i="14"/>
  <c r="O116" i="14"/>
  <c r="O37" i="14"/>
  <c r="O63" i="14"/>
  <c r="O174" i="14"/>
  <c r="O54" i="14"/>
  <c r="O80" i="14"/>
  <c r="O89" i="14"/>
  <c r="O120" i="14"/>
  <c r="O141" i="14"/>
  <c r="O159" i="14"/>
  <c r="O165" i="14"/>
  <c r="H23" i="14"/>
  <c r="O170" i="14"/>
  <c r="O77" i="14"/>
  <c r="O114" i="14"/>
  <c r="O138" i="14"/>
  <c r="O144" i="14"/>
  <c r="O161" i="14"/>
  <c r="O164" i="14"/>
  <c r="O175" i="14"/>
  <c r="O23" i="14"/>
  <c r="O56" i="14"/>
  <c r="O67" i="14"/>
  <c r="O70" i="14"/>
  <c r="O95" i="14"/>
  <c r="O98" i="14"/>
  <c r="O101" i="14"/>
  <c r="O104" i="14"/>
  <c r="O131" i="14"/>
  <c r="O162" i="14"/>
  <c r="E27" i="14"/>
  <c r="O51" i="14"/>
  <c r="O84" i="14"/>
  <c r="O122" i="14"/>
  <c r="O154" i="14"/>
  <c r="O171" i="14"/>
  <c r="O109" i="14"/>
  <c r="O133" i="14"/>
  <c r="O100" i="14"/>
  <c r="O127" i="14"/>
  <c r="O68" i="14"/>
  <c r="O79" i="14"/>
  <c r="O96" i="14"/>
  <c r="O99" i="14"/>
  <c r="O126" i="14"/>
  <c r="O146" i="14"/>
  <c r="O163" i="14"/>
  <c r="O124" i="14"/>
  <c r="O30" i="14"/>
  <c r="O60" i="14"/>
  <c r="O123" i="14"/>
  <c r="O152" i="14"/>
  <c r="O169" i="14"/>
  <c r="O172" i="14"/>
  <c r="E49" i="4"/>
  <c r="H3" i="4"/>
  <c r="H49" i="4"/>
  <c r="H46" i="4"/>
  <c r="O49" i="4"/>
  <c r="O3" i="4"/>
  <c r="E41" i="4"/>
  <c r="H55" i="13"/>
  <c r="E55" i="13"/>
  <c r="E45" i="13"/>
  <c r="H40" i="13"/>
  <c r="O40" i="13"/>
  <c r="H20" i="13"/>
  <c r="E43" i="13"/>
  <c r="H32" i="13"/>
  <c r="H43" i="13"/>
  <c r="H27" i="13"/>
  <c r="O56" i="13"/>
  <c r="E56" i="13"/>
  <c r="O43" i="13"/>
  <c r="O96" i="13"/>
  <c r="O99" i="13"/>
  <c r="O55" i="13"/>
  <c r="O105" i="13"/>
  <c r="O108" i="13"/>
  <c r="O45" i="13"/>
  <c r="O32" i="13"/>
  <c r="H3" i="13"/>
  <c r="O91" i="13"/>
  <c r="O141" i="13"/>
  <c r="O144" i="13"/>
  <c r="O80" i="13"/>
  <c r="E57" i="13"/>
  <c r="E3" i="13"/>
  <c r="O133" i="13"/>
  <c r="H54" i="13"/>
  <c r="O153" i="13"/>
  <c r="O164" i="13"/>
  <c r="O188" i="13"/>
  <c r="O155" i="13"/>
  <c r="O87" i="13"/>
  <c r="O137" i="13"/>
  <c r="O165" i="13"/>
  <c r="O171" i="13"/>
  <c r="O180" i="13"/>
  <c r="O183" i="13"/>
  <c r="O29" i="13"/>
  <c r="L57" i="13"/>
  <c r="O57" i="13" s="1"/>
  <c r="O64" i="13"/>
  <c r="O70" i="13"/>
  <c r="O79" i="13"/>
  <c r="O82" i="13"/>
  <c r="O94" i="13"/>
  <c r="O169" i="13"/>
  <c r="O172" i="13"/>
  <c r="O77" i="13"/>
  <c r="O92" i="13"/>
  <c r="O104" i="13"/>
  <c r="H39" i="13"/>
  <c r="O121" i="13"/>
  <c r="O88" i="13"/>
  <c r="O150" i="13"/>
  <c r="O189" i="13"/>
  <c r="O62" i="13"/>
  <c r="O89" i="13"/>
  <c r="O126" i="13"/>
  <c r="O145" i="13"/>
  <c r="O175" i="13"/>
  <c r="O190" i="13"/>
  <c r="O63" i="13"/>
  <c r="O66" i="13"/>
  <c r="O78" i="13"/>
  <c r="O118" i="13"/>
  <c r="O81" i="13"/>
  <c r="O84" i="13"/>
  <c r="O173" i="13"/>
  <c r="O179" i="13"/>
  <c r="O182" i="13"/>
  <c r="O162" i="13"/>
  <c r="O83" i="13"/>
  <c r="O86" i="13"/>
  <c r="O113" i="13"/>
  <c r="O177" i="13"/>
  <c r="O20" i="13"/>
  <c r="O186" i="13"/>
  <c r="O72" i="13"/>
  <c r="O95" i="13"/>
  <c r="O101" i="13"/>
  <c r="O107" i="13"/>
  <c r="O114" i="13"/>
  <c r="O123" i="13"/>
  <c r="O129" i="13"/>
  <c r="O148" i="13"/>
  <c r="O151" i="13"/>
  <c r="O154" i="13"/>
  <c r="O163" i="13"/>
  <c r="O192" i="13"/>
  <c r="O195" i="13"/>
  <c r="O187" i="13"/>
  <c r="O115" i="13"/>
  <c r="O140" i="13"/>
  <c r="O152" i="13"/>
  <c r="O158" i="13"/>
  <c r="O167" i="13"/>
  <c r="H57" i="13"/>
  <c r="O112" i="13"/>
  <c r="O71" i="13"/>
  <c r="O97" i="13"/>
  <c r="O100" i="13"/>
  <c r="O103" i="13"/>
  <c r="O128" i="13"/>
  <c r="O134" i="13"/>
  <c r="O147" i="13"/>
  <c r="O185" i="13"/>
  <c r="O191" i="13"/>
  <c r="O75" i="13"/>
  <c r="O111" i="13"/>
  <c r="O184" i="13"/>
  <c r="O67" i="13"/>
  <c r="O117" i="13"/>
  <c r="O131" i="13"/>
  <c r="O176" i="13"/>
  <c r="O120" i="13"/>
  <c r="O143" i="13"/>
  <c r="O157" i="13"/>
  <c r="O168" i="13"/>
  <c r="O73" i="13"/>
  <c r="O76" i="13"/>
  <c r="O106" i="13"/>
  <c r="O149" i="13"/>
  <c r="O160" i="13"/>
  <c r="O174" i="13"/>
  <c r="O193" i="13"/>
  <c r="O65" i="13"/>
  <c r="O68" i="13"/>
  <c r="O166" i="13"/>
  <c r="O54" i="13"/>
  <c r="O90" i="13"/>
  <c r="O98" i="13"/>
  <c r="O132" i="13"/>
  <c r="O74" i="13"/>
  <c r="O85" i="13"/>
  <c r="O93" i="13"/>
  <c r="O127" i="13"/>
  <c r="O161" i="13"/>
  <c r="O194" i="13"/>
  <c r="O69" i="13"/>
  <c r="O116" i="13"/>
  <c r="O130" i="13"/>
  <c r="O139" i="13"/>
  <c r="O178" i="13"/>
  <c r="O3" i="13"/>
  <c r="O61" i="13"/>
  <c r="O102" i="13"/>
  <c r="O122" i="13"/>
  <c r="O156" i="13"/>
  <c r="O170" i="13"/>
  <c r="O181" i="13"/>
  <c r="O39" i="13"/>
  <c r="H13" i="2"/>
  <c r="O36" i="6"/>
  <c r="E36" i="6"/>
  <c r="H27" i="14"/>
  <c r="O27" i="14"/>
  <c r="O56" i="4"/>
  <c r="O55" i="4"/>
  <c r="E94" i="4"/>
  <c r="H89" i="4"/>
  <c r="E89" i="4"/>
  <c r="O89" i="4"/>
  <c r="E66" i="4"/>
  <c r="H58" i="4"/>
  <c r="O81" i="4"/>
  <c r="H81" i="4"/>
  <c r="E81" i="4"/>
  <c r="O66" i="4"/>
  <c r="H66" i="4"/>
  <c r="E64" i="4"/>
  <c r="O58" i="4"/>
  <c r="H96" i="4"/>
  <c r="E80" i="4"/>
  <c r="E59" i="4"/>
  <c r="L80" i="4"/>
  <c r="O80" i="4" s="1"/>
  <c r="E58" i="4"/>
  <c r="H60" i="4"/>
  <c r="E60" i="4"/>
  <c r="H80" i="4"/>
  <c r="L64" i="4"/>
  <c r="O64" i="4" s="1"/>
  <c r="E91" i="4"/>
  <c r="O60" i="4"/>
  <c r="O90" i="4"/>
  <c r="H98" i="4"/>
  <c r="L91" i="4"/>
  <c r="O91" i="4" s="1"/>
  <c r="H88" i="4"/>
  <c r="O98" i="4"/>
  <c r="O41" i="4"/>
  <c r="H91" i="4"/>
  <c r="E98" i="4"/>
  <c r="E88" i="4"/>
  <c r="E57" i="4"/>
  <c r="E97" i="4"/>
  <c r="H61" i="4"/>
  <c r="H41" i="4"/>
  <c r="E74" i="4"/>
  <c r="E90" i="4"/>
  <c r="O97" i="4"/>
  <c r="E96" i="4"/>
  <c r="H90" i="4"/>
  <c r="L88" i="4"/>
  <c r="O88" i="4" s="1"/>
  <c r="H57" i="4"/>
  <c r="L96" i="4"/>
  <c r="O96" i="4" s="1"/>
  <c r="H97" i="4"/>
  <c r="O57" i="4"/>
  <c r="E79" i="4"/>
  <c r="O68" i="4"/>
  <c r="E68" i="4"/>
  <c r="O61" i="4"/>
  <c r="H68" i="4"/>
  <c r="H64" i="4"/>
  <c r="E46" i="4"/>
  <c r="E86" i="4"/>
  <c r="H86" i="4"/>
  <c r="O72" i="4"/>
  <c r="E78" i="4"/>
  <c r="L86" i="4"/>
  <c r="O86" i="4" s="1"/>
  <c r="H82" i="4"/>
  <c r="O82" i="4"/>
  <c r="E95" i="4"/>
  <c r="E50" i="4"/>
  <c r="H59" i="4"/>
  <c r="H72" i="4"/>
  <c r="E72" i="4"/>
  <c r="H70" i="4"/>
  <c r="E70" i="4"/>
  <c r="O70" i="4"/>
  <c r="H92" i="4"/>
  <c r="O50" i="4"/>
  <c r="O59" i="4"/>
  <c r="O92" i="4"/>
  <c r="H94" i="4"/>
  <c r="O30" i="4"/>
  <c r="E32" i="4"/>
  <c r="L94" i="4"/>
  <c r="O94" i="4" s="1"/>
  <c r="H30" i="4"/>
  <c r="H74" i="4"/>
  <c r="E63" i="4"/>
  <c r="H63" i="4"/>
  <c r="H32" i="4"/>
  <c r="H78" i="4"/>
  <c r="H83" i="4"/>
  <c r="O32" i="4"/>
  <c r="O63" i="4"/>
  <c r="O78" i="4"/>
  <c r="O83" i="4"/>
  <c r="O74" i="4"/>
  <c r="E85" i="4"/>
  <c r="E65" i="4"/>
  <c r="L85" i="4"/>
  <c r="O85" i="4" s="1"/>
  <c r="L65" i="4"/>
  <c r="O65" i="4" s="1"/>
  <c r="H67" i="4"/>
  <c r="H85" i="4"/>
  <c r="H65" i="4"/>
  <c r="E76" i="4"/>
  <c r="H79" i="4"/>
  <c r="H76" i="4"/>
  <c r="O67" i="4"/>
  <c r="L79" i="4"/>
  <c r="O79" i="4" s="1"/>
  <c r="O76" i="4"/>
  <c r="O73" i="4"/>
  <c r="E73" i="4"/>
  <c r="O46" i="4"/>
  <c r="H73" i="4"/>
  <c r="H48" i="4"/>
  <c r="H75" i="4"/>
  <c r="E61" i="4"/>
  <c r="E48" i="4"/>
  <c r="E84" i="4"/>
  <c r="H84" i="4"/>
  <c r="E71" i="4"/>
  <c r="O48" i="4"/>
  <c r="O84" i="4"/>
  <c r="H53" i="4"/>
  <c r="E77" i="4"/>
  <c r="E53" i="4"/>
  <c r="E75" i="4"/>
  <c r="H71" i="4"/>
  <c r="H87" i="4"/>
  <c r="E87" i="4"/>
  <c r="H77" i="4"/>
  <c r="L75" i="4"/>
  <c r="O75" i="4" s="1"/>
  <c r="H95" i="4"/>
  <c r="O87" i="4"/>
  <c r="O53" i="4"/>
  <c r="O95" i="4"/>
  <c r="E69" i="4"/>
  <c r="O77" i="4"/>
  <c r="O71" i="4"/>
  <c r="L69" i="4"/>
  <c r="O69" i="4" s="1"/>
  <c r="E93" i="4"/>
  <c r="E54" i="4"/>
  <c r="H93" i="4"/>
  <c r="O54" i="4"/>
  <c r="H54" i="4"/>
  <c r="E121" i="4"/>
  <c r="O118" i="4"/>
  <c r="L105" i="4"/>
  <c r="O105" i="4" s="1"/>
  <c r="O121" i="4"/>
  <c r="H113" i="4"/>
  <c r="O93" i="4"/>
  <c r="H62" i="4"/>
  <c r="H105" i="4"/>
  <c r="O113" i="4"/>
  <c r="O112" i="4"/>
  <c r="E113" i="4"/>
  <c r="H112" i="4"/>
  <c r="E62" i="4"/>
  <c r="O62" i="4"/>
  <c r="H107" i="4"/>
  <c r="E107" i="4"/>
  <c r="E135" i="4"/>
  <c r="O107" i="4"/>
  <c r="O128" i="4"/>
  <c r="O135" i="4"/>
  <c r="H129" i="4"/>
  <c r="E128" i="4"/>
  <c r="H128" i="4"/>
  <c r="E110" i="4"/>
  <c r="H123" i="4"/>
  <c r="H108" i="4"/>
  <c r="E108" i="4"/>
  <c r="O108" i="4"/>
  <c r="H119" i="4"/>
  <c r="E123" i="4"/>
  <c r="O120" i="4"/>
  <c r="H120" i="4"/>
  <c r="E129" i="4"/>
  <c r="E101" i="4"/>
  <c r="O123" i="4"/>
  <c r="L101" i="4"/>
  <c r="O101" i="4" s="1"/>
  <c r="O129" i="4"/>
  <c r="O110" i="4"/>
  <c r="H110" i="4"/>
  <c r="E119" i="4"/>
  <c r="H101" i="4"/>
  <c r="O119" i="4"/>
  <c r="H138" i="4"/>
  <c r="H116" i="4"/>
  <c r="E116" i="4"/>
  <c r="E138" i="4"/>
  <c r="O116" i="4"/>
  <c r="O138" i="4"/>
  <c r="E9" i="10" l="1"/>
  <c r="E21" i="10"/>
  <c r="H12" i="10"/>
  <c r="L22" i="10"/>
  <c r="E16" i="10"/>
  <c r="L12" i="10"/>
  <c r="E22" i="10"/>
  <c r="M21" i="10"/>
  <c r="L21" i="10"/>
  <c r="M16" i="10"/>
  <c r="L16" i="10"/>
  <c r="M14" i="10"/>
  <c r="L14" i="10"/>
  <c r="E14" i="10"/>
  <c r="M9" i="10"/>
  <c r="L9" i="10"/>
  <c r="M22" i="10"/>
  <c r="M12" i="10"/>
  <c r="L140" i="4"/>
  <c r="L106" i="4"/>
  <c r="E127" i="4"/>
  <c r="L130" i="4"/>
  <c r="L124" i="4"/>
  <c r="E125" i="4"/>
  <c r="L133" i="4"/>
  <c r="L122" i="4"/>
  <c r="L131" i="4"/>
  <c r="L102" i="4"/>
  <c r="L141" i="4"/>
  <c r="E132" i="4"/>
  <c r="L103" i="4"/>
  <c r="L139" i="4"/>
  <c r="L127" i="4"/>
  <c r="O21" i="10" l="1"/>
  <c r="O102" i="4"/>
  <c r="O122" i="4"/>
  <c r="O124" i="4"/>
  <c r="E114" i="4"/>
  <c r="H9" i="10"/>
  <c r="H16" i="10"/>
  <c r="H21" i="10"/>
  <c r="H22" i="10"/>
  <c r="H14" i="10"/>
  <c r="E12" i="10"/>
  <c r="O14" i="10"/>
  <c r="O16" i="10"/>
  <c r="O9" i="10"/>
  <c r="O22" i="10"/>
  <c r="O12" i="10"/>
  <c r="H122" i="4"/>
  <c r="O140" i="4"/>
  <c r="E122" i="4"/>
  <c r="O132" i="4"/>
  <c r="E140" i="4"/>
  <c r="H140" i="4"/>
  <c r="H132" i="4"/>
  <c r="H141" i="4"/>
  <c r="E115" i="4"/>
  <c r="H102" i="4"/>
  <c r="H125" i="4"/>
  <c r="H124" i="4"/>
  <c r="E124" i="4"/>
  <c r="O141" i="4"/>
  <c r="O133" i="4"/>
  <c r="H133" i="4"/>
  <c r="E133" i="4"/>
  <c r="E141" i="4"/>
  <c r="E102" i="4"/>
  <c r="E126" i="4"/>
  <c r="H115" i="4"/>
  <c r="H136" i="4"/>
  <c r="E109" i="4"/>
  <c r="O114" i="4"/>
  <c r="H100" i="4"/>
  <c r="E100" i="4"/>
  <c r="H109" i="4"/>
  <c r="H126" i="4"/>
  <c r="E136" i="4"/>
  <c r="H114" i="4"/>
  <c r="O109" i="4"/>
  <c r="O126" i="4"/>
  <c r="O100" i="4"/>
  <c r="O136" i="4"/>
  <c r="O125" i="4"/>
  <c r="O115" i="4"/>
  <c r="H103" i="4"/>
  <c r="E130" i="4"/>
  <c r="H127" i="4"/>
  <c r="H130" i="4"/>
  <c r="E139" i="4"/>
  <c r="H131" i="4"/>
  <c r="H139" i="4"/>
  <c r="H106" i="4"/>
  <c r="E106" i="4"/>
  <c r="E131" i="4"/>
  <c r="E103" i="4"/>
  <c r="O106" i="4"/>
  <c r="O139" i="4"/>
  <c r="O130" i="4"/>
  <c r="O103" i="4"/>
  <c r="O127" i="4"/>
  <c r="O131" i="4"/>
  <c r="M92" i="10" l="1"/>
  <c r="O92" i="10" s="1"/>
  <c r="H92" i="10"/>
  <c r="E92" i="10"/>
  <c r="M91" i="10"/>
  <c r="O91" i="10" s="1"/>
  <c r="H91" i="10"/>
  <c r="E91" i="10"/>
  <c r="M90" i="10"/>
  <c r="O90" i="10" s="1"/>
  <c r="H90" i="10"/>
  <c r="E90" i="10"/>
  <c r="M89" i="10"/>
  <c r="O89" i="10" s="1"/>
  <c r="H89" i="10"/>
  <c r="E89" i="10"/>
  <c r="M88" i="10"/>
  <c r="O88" i="10" s="1"/>
  <c r="H88" i="10"/>
  <c r="E88" i="10"/>
  <c r="M87" i="10"/>
  <c r="O87" i="10" s="1"/>
  <c r="H87" i="10"/>
  <c r="E87" i="10"/>
  <c r="M86" i="10"/>
  <c r="O86" i="10" s="1"/>
  <c r="H86" i="10"/>
  <c r="E86" i="10"/>
  <c r="M85" i="10"/>
  <c r="O85" i="10" s="1"/>
  <c r="H85" i="10"/>
  <c r="E85" i="10"/>
  <c r="M84" i="10"/>
  <c r="O84" i="10" s="1"/>
  <c r="H84" i="10"/>
  <c r="E84" i="10"/>
  <c r="M83" i="10"/>
  <c r="O83" i="10" s="1"/>
  <c r="H83" i="10"/>
  <c r="E83" i="10"/>
  <c r="M82" i="10"/>
  <c r="O82" i="10" s="1"/>
  <c r="H82" i="10"/>
  <c r="E82" i="10"/>
  <c r="M81" i="10"/>
  <c r="O81" i="10" s="1"/>
  <c r="H81" i="10"/>
  <c r="E81" i="10"/>
  <c r="M80" i="10"/>
  <c r="O80" i="10" s="1"/>
  <c r="H80" i="10"/>
  <c r="E80" i="10"/>
  <c r="M79" i="10"/>
  <c r="O79" i="10" s="1"/>
  <c r="H79" i="10"/>
  <c r="E79" i="10"/>
  <c r="M78" i="10"/>
  <c r="O78" i="10" s="1"/>
  <c r="H78" i="10"/>
  <c r="E78" i="10"/>
  <c r="M77" i="10"/>
  <c r="O77" i="10" s="1"/>
  <c r="H77" i="10"/>
  <c r="E77" i="10"/>
  <c r="M76" i="10"/>
  <c r="O76" i="10" s="1"/>
  <c r="H76" i="10"/>
  <c r="E76" i="10"/>
  <c r="M75" i="10"/>
  <c r="O75" i="10" s="1"/>
  <c r="H75" i="10"/>
  <c r="E75" i="10"/>
  <c r="M74" i="10"/>
  <c r="O74" i="10" s="1"/>
  <c r="H74" i="10"/>
  <c r="E74" i="10"/>
  <c r="M73" i="10"/>
  <c r="O73" i="10" s="1"/>
  <c r="H73" i="10"/>
  <c r="E73" i="10"/>
  <c r="M72" i="10"/>
  <c r="O72" i="10" s="1"/>
  <c r="H72" i="10"/>
  <c r="E72" i="10"/>
  <c r="M71" i="10"/>
  <c r="O71" i="10" s="1"/>
  <c r="H71" i="10"/>
  <c r="E71" i="10"/>
  <c r="M70" i="10"/>
  <c r="O70" i="10" s="1"/>
  <c r="H70" i="10"/>
  <c r="E70" i="10"/>
  <c r="M69" i="10"/>
  <c r="L69" i="10"/>
  <c r="H69" i="10"/>
  <c r="E69" i="10"/>
  <c r="M68" i="10"/>
  <c r="L68" i="10"/>
  <c r="H68" i="10"/>
  <c r="E68" i="10"/>
  <c r="M67" i="10"/>
  <c r="L67" i="10"/>
  <c r="H67" i="10"/>
  <c r="E67" i="10"/>
  <c r="M66" i="10"/>
  <c r="L66" i="10"/>
  <c r="H66" i="10"/>
  <c r="E66" i="10"/>
  <c r="M65" i="10"/>
  <c r="L65" i="10"/>
  <c r="H65" i="10"/>
  <c r="E65" i="10"/>
  <c r="M64" i="10"/>
  <c r="L64" i="10"/>
  <c r="H64" i="10"/>
  <c r="E64" i="10"/>
  <c r="M63" i="10"/>
  <c r="L63" i="10"/>
  <c r="H63" i="10"/>
  <c r="E63" i="10"/>
  <c r="M62" i="10"/>
  <c r="L62" i="10"/>
  <c r="H62" i="10"/>
  <c r="E62" i="10"/>
  <c r="M61" i="10"/>
  <c r="L61" i="10"/>
  <c r="H61" i="10"/>
  <c r="E61" i="10"/>
  <c r="M60" i="10"/>
  <c r="L60" i="10"/>
  <c r="H60" i="10"/>
  <c r="E60" i="10"/>
  <c r="M59" i="10"/>
  <c r="L59" i="10"/>
  <c r="H59" i="10"/>
  <c r="E59" i="10"/>
  <c r="M58" i="10"/>
  <c r="L58" i="10"/>
  <c r="H58" i="10"/>
  <c r="E58" i="10"/>
  <c r="M57" i="10"/>
  <c r="L57" i="10"/>
  <c r="H57" i="10"/>
  <c r="E57" i="10"/>
  <c r="M56" i="10"/>
  <c r="L56" i="10"/>
  <c r="H56" i="10"/>
  <c r="E56" i="10"/>
  <c r="M55" i="10"/>
  <c r="L55" i="10"/>
  <c r="H55" i="10"/>
  <c r="E55" i="10"/>
  <c r="M54" i="10"/>
  <c r="L54" i="10"/>
  <c r="H54" i="10"/>
  <c r="E54" i="10"/>
  <c r="M53" i="10"/>
  <c r="L53" i="10"/>
  <c r="H53" i="10"/>
  <c r="E53" i="10"/>
  <c r="M52" i="10"/>
  <c r="L52" i="10"/>
  <c r="H52" i="10"/>
  <c r="E52" i="10"/>
  <c r="M51" i="10"/>
  <c r="L51" i="10"/>
  <c r="H51" i="10"/>
  <c r="E51" i="10"/>
  <c r="M50" i="10"/>
  <c r="L50" i="10"/>
  <c r="H50" i="10"/>
  <c r="E50" i="10"/>
  <c r="M49" i="10"/>
  <c r="L49" i="10"/>
  <c r="H49" i="10"/>
  <c r="E49" i="10"/>
  <c r="M48" i="10"/>
  <c r="L48" i="10"/>
  <c r="H48" i="10"/>
  <c r="E48" i="10"/>
  <c r="M47" i="10"/>
  <c r="L47" i="10"/>
  <c r="H47" i="10"/>
  <c r="E47" i="10"/>
  <c r="M46" i="10"/>
  <c r="L46" i="10"/>
  <c r="H46" i="10"/>
  <c r="E46" i="10"/>
  <c r="M45" i="10"/>
  <c r="L45" i="10"/>
  <c r="H45" i="10"/>
  <c r="E45" i="10"/>
  <c r="M44" i="10"/>
  <c r="L44" i="10"/>
  <c r="H44" i="10"/>
  <c r="E44" i="10"/>
  <c r="M43" i="10"/>
  <c r="L43" i="10"/>
  <c r="H43" i="10"/>
  <c r="E43" i="10"/>
  <c r="M42" i="10"/>
  <c r="L42" i="10"/>
  <c r="H42" i="10"/>
  <c r="E42" i="10"/>
  <c r="M41" i="10"/>
  <c r="L41" i="10"/>
  <c r="H41" i="10"/>
  <c r="E41" i="10"/>
  <c r="M40" i="10"/>
  <c r="L40" i="10"/>
  <c r="H40" i="10"/>
  <c r="E40" i="10"/>
  <c r="M39" i="10"/>
  <c r="L39" i="10"/>
  <c r="H39" i="10"/>
  <c r="E39" i="10"/>
  <c r="M38" i="10"/>
  <c r="L38" i="10"/>
  <c r="H38" i="10"/>
  <c r="E38" i="10"/>
  <c r="M37" i="10"/>
  <c r="L37" i="10"/>
  <c r="H37" i="10"/>
  <c r="E37" i="10"/>
  <c r="M36" i="10"/>
  <c r="L36" i="10"/>
  <c r="H36" i="10"/>
  <c r="E36" i="10"/>
  <c r="M35" i="10"/>
  <c r="L35" i="10"/>
  <c r="H35" i="10"/>
  <c r="E35" i="10"/>
  <c r="M34" i="10"/>
  <c r="L34" i="10"/>
  <c r="H34" i="10"/>
  <c r="E34" i="10"/>
  <c r="L33" i="10"/>
  <c r="O33" i="10" s="1"/>
  <c r="H33" i="10"/>
  <c r="E33" i="10"/>
  <c r="M32" i="10"/>
  <c r="L32" i="10"/>
  <c r="H32" i="10"/>
  <c r="E32" i="10"/>
  <c r="M31" i="10"/>
  <c r="L31" i="10"/>
  <c r="H31" i="10"/>
  <c r="E31" i="10"/>
  <c r="M30" i="10"/>
  <c r="L30" i="10"/>
  <c r="H30" i="10"/>
  <c r="E30" i="10"/>
  <c r="M29" i="10"/>
  <c r="L29" i="10"/>
  <c r="H29" i="10"/>
  <c r="E29" i="10"/>
  <c r="M28" i="10"/>
  <c r="L28" i="10"/>
  <c r="H28" i="10"/>
  <c r="E28" i="10"/>
  <c r="M27" i="10"/>
  <c r="L27" i="10"/>
  <c r="H27" i="10"/>
  <c r="E27" i="10"/>
  <c r="M26" i="10"/>
  <c r="L26" i="10"/>
  <c r="H26" i="10"/>
  <c r="E26" i="10"/>
  <c r="M25" i="10"/>
  <c r="L25" i="10"/>
  <c r="H25" i="10"/>
  <c r="E25" i="10"/>
  <c r="M24" i="10"/>
  <c r="L24" i="10"/>
  <c r="H24" i="10"/>
  <c r="E24" i="10"/>
  <c r="M23" i="10"/>
  <c r="L23" i="10"/>
  <c r="H23" i="10"/>
  <c r="E23" i="10"/>
  <c r="M20" i="10"/>
  <c r="L20" i="10"/>
  <c r="H20" i="10"/>
  <c r="E20" i="10"/>
  <c r="M19" i="10"/>
  <c r="L19" i="10"/>
  <c r="H19" i="10"/>
  <c r="E19" i="10"/>
  <c r="M18" i="10"/>
  <c r="L18" i="10"/>
  <c r="H18" i="10"/>
  <c r="E18" i="10"/>
  <c r="M17" i="10"/>
  <c r="L17" i="10"/>
  <c r="H17" i="10"/>
  <c r="E17" i="10"/>
  <c r="M15" i="10"/>
  <c r="O15" i="10" s="1"/>
  <c r="H15" i="10"/>
  <c r="E15" i="10"/>
  <c r="M6" i="10"/>
  <c r="L6" i="10"/>
  <c r="H6" i="10"/>
  <c r="E6" i="10"/>
  <c r="H142" i="4"/>
  <c r="H173" i="4"/>
  <c r="L173" i="4"/>
  <c r="L147" i="4"/>
  <c r="O20" i="10" l="1"/>
  <c r="O26" i="10"/>
  <c r="O41" i="10"/>
  <c r="O49" i="10"/>
  <c r="O55" i="10"/>
  <c r="O57" i="10"/>
  <c r="O59" i="10"/>
  <c r="O65" i="10"/>
  <c r="O67" i="10"/>
  <c r="O23" i="10"/>
  <c r="O29" i="10"/>
  <c r="O31" i="10"/>
  <c r="O34" i="10"/>
  <c r="O36" i="10"/>
  <c r="O38" i="10"/>
  <c r="O50" i="10"/>
  <c r="O52" i="10"/>
  <c r="O54" i="10"/>
  <c r="O56" i="10"/>
  <c r="O28" i="10"/>
  <c r="O25" i="10"/>
  <c r="O60" i="10"/>
  <c r="O64" i="10"/>
  <c r="O66" i="10"/>
  <c r="O68" i="10"/>
  <c r="O24" i="10"/>
  <c r="O19" i="10"/>
  <c r="O35" i="10"/>
  <c r="O37" i="10"/>
  <c r="O62" i="10"/>
  <c r="O6" i="10"/>
  <c r="O42" i="10"/>
  <c r="O44" i="10"/>
  <c r="O46" i="10"/>
  <c r="O61" i="10"/>
  <c r="O48" i="10"/>
  <c r="O53" i="10"/>
  <c r="O39" i="10"/>
  <c r="O18" i="10"/>
  <c r="O30" i="10"/>
  <c r="O43" i="10"/>
  <c r="O63" i="10"/>
  <c r="O32" i="10"/>
  <c r="O45" i="10"/>
  <c r="O47" i="10"/>
  <c r="O58" i="10"/>
  <c r="O69" i="10"/>
  <c r="O27" i="10"/>
  <c r="O40" i="10"/>
  <c r="O51" i="10"/>
  <c r="O17" i="10"/>
  <c r="E173" i="4"/>
  <c r="O173" i="4"/>
  <c r="H147" i="4"/>
  <c r="E147" i="4"/>
  <c r="O147" i="4"/>
  <c r="L104" i="4" l="1"/>
  <c r="E104" i="4" l="1"/>
  <c r="O104" i="4"/>
  <c r="H158" i="4"/>
  <c r="L158" i="4"/>
  <c r="H144" i="4"/>
  <c r="L143" i="4"/>
  <c r="L166" i="4"/>
  <c r="L144" i="4"/>
  <c r="H166" i="4" l="1"/>
  <c r="H143" i="4"/>
  <c r="O166" i="4"/>
  <c r="O143" i="4"/>
  <c r="E143" i="4"/>
  <c r="O144" i="4"/>
  <c r="E144" i="4"/>
  <c r="O158" i="4"/>
  <c r="E158" i="4"/>
  <c r="E166" i="4"/>
  <c r="L172" i="4"/>
  <c r="L159" i="4"/>
  <c r="O172" i="4" l="1"/>
  <c r="E159" i="4"/>
  <c r="H172" i="4"/>
  <c r="E172" i="4"/>
  <c r="E117" i="4"/>
  <c r="H159" i="4"/>
  <c r="L117" i="4"/>
  <c r="O117" i="4" s="1"/>
  <c r="O159" i="4"/>
  <c r="H117" i="4"/>
  <c r="L156" i="4" l="1"/>
  <c r="E156" i="4"/>
  <c r="E177" i="4"/>
  <c r="L164" i="4"/>
  <c r="L157" i="4"/>
  <c r="E155" i="4"/>
  <c r="E134" i="4"/>
  <c r="E157" i="4"/>
  <c r="E174" i="4"/>
  <c r="E180" i="4"/>
  <c r="E160" i="4"/>
  <c r="E171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154" i="4"/>
  <c r="E170" i="4"/>
  <c r="L163" i="4"/>
  <c r="L176" i="4"/>
  <c r="L152" i="4"/>
  <c r="L167" i="4"/>
  <c r="L165" i="4"/>
  <c r="L150" i="4"/>
  <c r="L149" i="4"/>
  <c r="O149" i="4" s="1"/>
  <c r="L154" i="4"/>
  <c r="L170" i="4"/>
  <c r="L178" i="4"/>
  <c r="L182" i="4"/>
  <c r="L145" i="4"/>
  <c r="L137" i="4"/>
  <c r="L142" i="4"/>
  <c r="L168" i="4"/>
  <c r="L183" i="4"/>
  <c r="L175" i="4"/>
  <c r="L179" i="4"/>
  <c r="L169" i="4"/>
  <c r="L148" i="4"/>
  <c r="L184" i="4"/>
  <c r="L161" i="4"/>
  <c r="L146" i="4"/>
  <c r="L153" i="4"/>
  <c r="L151" i="4"/>
  <c r="L162" i="4"/>
  <c r="L181" i="4"/>
  <c r="L155" i="4"/>
  <c r="L134" i="4"/>
  <c r="L174" i="4"/>
  <c r="L180" i="4"/>
  <c r="L160" i="4"/>
  <c r="L171" i="4"/>
  <c r="L185" i="4"/>
  <c r="L111" i="4"/>
  <c r="L177" i="4" l="1"/>
  <c r="O164" i="4"/>
  <c r="H156" i="4"/>
  <c r="O156" i="4"/>
  <c r="H164" i="4"/>
  <c r="E164" i="4"/>
  <c r="E163" i="4"/>
  <c r="E176" i="4"/>
  <c r="E152" i="4"/>
  <c r="E167" i="4"/>
  <c r="E165" i="4"/>
  <c r="E150" i="4"/>
  <c r="E99" i="4"/>
  <c r="E149" i="4"/>
  <c r="E178" i="4"/>
  <c r="E182" i="4"/>
  <c r="E145" i="4"/>
  <c r="E137" i="4"/>
  <c r="E142" i="4"/>
  <c r="E168" i="4"/>
  <c r="E183" i="4"/>
  <c r="E175" i="4"/>
  <c r="E179" i="4"/>
  <c r="E169" i="4"/>
  <c r="E148" i="4"/>
  <c r="E184" i="4"/>
  <c r="E161" i="4"/>
  <c r="E146" i="4"/>
  <c r="E153" i="4"/>
  <c r="E151" i="4"/>
  <c r="E162" i="4"/>
  <c r="M208" i="4" l="1"/>
  <c r="O208" i="4" s="1"/>
  <c r="H208" i="4"/>
  <c r="E208" i="4"/>
  <c r="M207" i="4"/>
  <c r="O207" i="4" s="1"/>
  <c r="H207" i="4"/>
  <c r="E207" i="4"/>
  <c r="M206" i="4"/>
  <c r="O206" i="4" s="1"/>
  <c r="H206" i="4"/>
  <c r="E206" i="4"/>
  <c r="M205" i="4"/>
  <c r="O205" i="4" s="1"/>
  <c r="H205" i="4"/>
  <c r="E205" i="4"/>
  <c r="M204" i="4"/>
  <c r="O204" i="4" s="1"/>
  <c r="H204" i="4"/>
  <c r="M203" i="4"/>
  <c r="O203" i="4" s="1"/>
  <c r="H203" i="4"/>
  <c r="M202" i="4"/>
  <c r="O202" i="4" s="1"/>
  <c r="H202" i="4"/>
  <c r="M201" i="4"/>
  <c r="O201" i="4" s="1"/>
  <c r="H201" i="4"/>
  <c r="M200" i="4"/>
  <c r="O200" i="4" s="1"/>
  <c r="H200" i="4"/>
  <c r="M199" i="4"/>
  <c r="O199" i="4" s="1"/>
  <c r="H199" i="4"/>
  <c r="M198" i="4"/>
  <c r="O198" i="4" s="1"/>
  <c r="H198" i="4"/>
  <c r="M197" i="4"/>
  <c r="O197" i="4" s="1"/>
  <c r="H197" i="4"/>
  <c r="M196" i="4"/>
  <c r="O196" i="4" s="1"/>
  <c r="H196" i="4"/>
  <c r="M195" i="4"/>
  <c r="O195" i="4" s="1"/>
  <c r="H195" i="4"/>
  <c r="M194" i="4"/>
  <c r="O194" i="4" s="1"/>
  <c r="H194" i="4"/>
  <c r="M193" i="4"/>
  <c r="O193" i="4" s="1"/>
  <c r="H193" i="4"/>
  <c r="M192" i="4"/>
  <c r="O192" i="4" s="1"/>
  <c r="H192" i="4"/>
  <c r="M191" i="4"/>
  <c r="O191" i="4" s="1"/>
  <c r="H191" i="4"/>
  <c r="M190" i="4"/>
  <c r="O190" i="4" s="1"/>
  <c r="H190" i="4"/>
  <c r="M189" i="4"/>
  <c r="O189" i="4" s="1"/>
  <c r="H189" i="4"/>
  <c r="M188" i="4"/>
  <c r="O188" i="4" s="1"/>
  <c r="H188" i="4"/>
  <c r="M187" i="4"/>
  <c r="O187" i="4" s="1"/>
  <c r="H187" i="4"/>
  <c r="M186" i="4"/>
  <c r="O186" i="4" s="1"/>
  <c r="H186" i="4"/>
  <c r="M185" i="4"/>
  <c r="O185" i="4" s="1"/>
  <c r="H185" i="4"/>
  <c r="O171" i="4"/>
  <c r="H171" i="4"/>
  <c r="O160" i="4"/>
  <c r="H160" i="4"/>
  <c r="O180" i="4"/>
  <c r="H180" i="4"/>
  <c r="O174" i="4"/>
  <c r="H174" i="4"/>
  <c r="O157" i="4"/>
  <c r="H157" i="4"/>
  <c r="O134" i="4"/>
  <c r="H134" i="4"/>
  <c r="O155" i="4"/>
  <c r="H155" i="4"/>
  <c r="O181" i="4"/>
  <c r="H181" i="4"/>
  <c r="E181" i="4"/>
  <c r="O162" i="4"/>
  <c r="H162" i="4"/>
  <c r="O151" i="4"/>
  <c r="H151" i="4"/>
  <c r="O153" i="4"/>
  <c r="H153" i="4"/>
  <c r="O146" i="4"/>
  <c r="H146" i="4"/>
  <c r="O161" i="4"/>
  <c r="H161" i="4"/>
  <c r="M184" i="4"/>
  <c r="O184" i="4" s="1"/>
  <c r="H184" i="4"/>
  <c r="O148" i="4"/>
  <c r="H148" i="4"/>
  <c r="O169" i="4"/>
  <c r="H169" i="4"/>
  <c r="O179" i="4"/>
  <c r="H179" i="4"/>
  <c r="O175" i="4"/>
  <c r="H175" i="4"/>
  <c r="M183" i="4"/>
  <c r="O183" i="4" s="1"/>
  <c r="H183" i="4"/>
  <c r="O168" i="4"/>
  <c r="H168" i="4"/>
  <c r="O142" i="4"/>
  <c r="O137" i="4"/>
  <c r="H137" i="4"/>
  <c r="O145" i="4"/>
  <c r="H145" i="4"/>
  <c r="O182" i="4"/>
  <c r="H182" i="4"/>
  <c r="O178" i="4"/>
  <c r="H178" i="4"/>
  <c r="O170" i="4"/>
  <c r="H170" i="4"/>
  <c r="O154" i="4"/>
  <c r="H154" i="4"/>
  <c r="O177" i="4"/>
  <c r="H177" i="4"/>
  <c r="H149" i="4"/>
  <c r="O99" i="4"/>
  <c r="H99" i="4"/>
  <c r="O150" i="4"/>
  <c r="H150" i="4"/>
  <c r="O165" i="4"/>
  <c r="H165" i="4"/>
  <c r="O167" i="4"/>
  <c r="H167" i="4"/>
  <c r="O152" i="4"/>
  <c r="H152" i="4"/>
  <c r="O176" i="4"/>
  <c r="H176" i="4"/>
  <c r="O163" i="4"/>
  <c r="H163" i="4"/>
  <c r="O111" i="4"/>
  <c r="H111" i="4"/>
  <c r="E111" i="4"/>
</calcChain>
</file>

<file path=xl/sharedStrings.xml><?xml version="1.0" encoding="utf-8"?>
<sst xmlns="http://schemas.openxmlformats.org/spreadsheetml/2006/main" count="392" uniqueCount="180">
  <si>
    <t>Titan Tournaments Points System: Participating = 10pts/ Win = 10pts/ Tie = 5pts/ 3rd place = 20pts/ 2nd place = 40pts/ 1st place = 60pts</t>
  </si>
  <si>
    <t>Wins</t>
  </si>
  <si>
    <t>Losses</t>
  </si>
  <si>
    <t>Ties</t>
  </si>
  <si>
    <t>Win Pct.</t>
  </si>
  <si>
    <t>R.S.</t>
  </si>
  <si>
    <t>R.A.</t>
  </si>
  <si>
    <t>R.D.</t>
  </si>
  <si>
    <t>1st</t>
  </si>
  <si>
    <t>2nd</t>
  </si>
  <si>
    <t>3rd</t>
  </si>
  <si>
    <t>Win Pts</t>
  </si>
  <si>
    <t>Tie Pts</t>
  </si>
  <si>
    <t>Partic.</t>
  </si>
  <si>
    <t>Total Points</t>
  </si>
  <si>
    <t>7U Baseball</t>
  </si>
  <si>
    <t>8U Baseball</t>
  </si>
  <si>
    <t>9U Baseball</t>
  </si>
  <si>
    <t>10U Baseball</t>
  </si>
  <si>
    <t>11U Baseball</t>
  </si>
  <si>
    <t>12U Baseball</t>
  </si>
  <si>
    <t>13U Baseball</t>
  </si>
  <si>
    <t>14U Baseball</t>
  </si>
  <si>
    <t>15U Baseball</t>
  </si>
  <si>
    <t>D-Nation</t>
  </si>
  <si>
    <t>Premier Lions</t>
  </si>
  <si>
    <t>Velo Factory</t>
  </si>
  <si>
    <t>Chili Dogs</t>
  </si>
  <si>
    <t>Augusta Mudcats</t>
  </si>
  <si>
    <t>Warriors of Christ</t>
  </si>
  <si>
    <t>Adrenaline Baseball</t>
  </si>
  <si>
    <t>Assassins</t>
  </si>
  <si>
    <t>Social Circle</t>
  </si>
  <si>
    <t>Georgia Legends</t>
  </si>
  <si>
    <t>Venezuelan Warriors</t>
  </si>
  <si>
    <t>Ambush Yarbrough</t>
  </si>
  <si>
    <t>Factory Prime</t>
  </si>
  <si>
    <t>Fury Maxwell</t>
  </si>
  <si>
    <t>Lions Baseball Burzinski</t>
  </si>
  <si>
    <t>Middle GA Trash Pandas</t>
  </si>
  <si>
    <t>MOCO Dogs</t>
  </si>
  <si>
    <t>Premier Athletics</t>
  </si>
  <si>
    <t>Vipers 9U</t>
  </si>
  <si>
    <t>5 Star Generals</t>
  </si>
  <si>
    <t>Legacy Team Perry</t>
  </si>
  <si>
    <t>Lions Baseball</t>
  </si>
  <si>
    <t>MC Hawks</t>
  </si>
  <si>
    <t>Toccoa Stars</t>
  </si>
  <si>
    <t>Athens Elite Red</t>
  </si>
  <si>
    <t>Athens Glitch</t>
  </si>
  <si>
    <t>Columbia County Heat</t>
  </si>
  <si>
    <t>Showtime</t>
  </si>
  <si>
    <t>Social Circle Bombers</t>
  </si>
  <si>
    <t>TB Stars</t>
  </si>
  <si>
    <t>NEGA Goats</t>
  </si>
  <si>
    <t>Tri-State Braves</t>
  </si>
  <si>
    <t>OC Legends Beyatt</t>
  </si>
  <si>
    <t>Tri State Braves</t>
  </si>
  <si>
    <t>Fury</t>
  </si>
  <si>
    <t>Jaxco Aces Black</t>
  </si>
  <si>
    <t>Jaxco Aces Red</t>
  </si>
  <si>
    <t>17U Baseball</t>
  </si>
  <si>
    <t>Laces Baseball Academy</t>
  </si>
  <si>
    <t>Mtn View Bears</t>
  </si>
  <si>
    <t>Walton Misfits</t>
  </si>
  <si>
    <t>16U Baseball</t>
  </si>
  <si>
    <t>5 Star Chick</t>
  </si>
  <si>
    <t>ATH Baseball</t>
  </si>
  <si>
    <t>Buford Baseball</t>
  </si>
  <si>
    <t>Macon Pain</t>
  </si>
  <si>
    <t>Mud Dog Nation</t>
  </si>
  <si>
    <t>Prospects Baseball</t>
  </si>
  <si>
    <t>The Hill</t>
  </si>
  <si>
    <t>Farm Factory</t>
  </si>
  <si>
    <t>N GA Rivercats</t>
  </si>
  <si>
    <t>Walnut Grove Outlaws</t>
  </si>
  <si>
    <t>Vipers 12U</t>
  </si>
  <si>
    <t>Putnam Pickles</t>
  </si>
  <si>
    <t>Harlem Mavericks</t>
  </si>
  <si>
    <t>Elite Rivals</t>
  </si>
  <si>
    <t>Trojans Baseball</t>
  </si>
  <si>
    <t>Classic City Dirtbags</t>
  </si>
  <si>
    <t>OC Tribe</t>
  </si>
  <si>
    <t>N GA Mud Dogs</t>
  </si>
  <si>
    <t>Westminster Tribe</t>
  </si>
  <si>
    <t>GA Titans Jeffares</t>
  </si>
  <si>
    <t>GA Savages</t>
  </si>
  <si>
    <t>Archer Select Stockwell</t>
  </si>
  <si>
    <t>Vanna Bananas</t>
  </si>
  <si>
    <t>Diamond Kings</t>
  </si>
  <si>
    <t>864 Select Primetime</t>
  </si>
  <si>
    <t>GA Outlaws</t>
  </si>
  <si>
    <t>Athens Elite</t>
  </si>
  <si>
    <t>Walton Select</t>
  </si>
  <si>
    <t>Carolina Venom Black</t>
  </si>
  <si>
    <t>Grove</t>
  </si>
  <si>
    <t>Carolina Venom Blue</t>
  </si>
  <si>
    <t>Georgia Redhawks</t>
  </si>
  <si>
    <t>Georgia Liberty</t>
  </si>
  <si>
    <t>N Georgia Stripers</t>
  </si>
  <si>
    <t>MoCo Dogs</t>
  </si>
  <si>
    <t>NEGA Misfitz</t>
  </si>
  <si>
    <t>N Oconee Titans</t>
  </si>
  <si>
    <t>Morgan Mallards</t>
  </si>
  <si>
    <t>Mill Creek</t>
  </si>
  <si>
    <t>GA Jays</t>
  </si>
  <si>
    <t>Athens Elite Blue</t>
  </si>
  <si>
    <t>Raiders 10U</t>
  </si>
  <si>
    <t>Nationals Baseball</t>
  </si>
  <si>
    <t>Mavericks</t>
  </si>
  <si>
    <t>Jr. Trojans Schuler</t>
  </si>
  <si>
    <t>WOW Factor Harvey</t>
  </si>
  <si>
    <t>Wood Ducks</t>
  </si>
  <si>
    <t>Flush Baseball</t>
  </si>
  <si>
    <t>Archer Select</t>
  </si>
  <si>
    <t>Heaters</t>
  </si>
  <si>
    <t>Raiders</t>
  </si>
  <si>
    <t>Fielder's Choice Twins</t>
  </si>
  <si>
    <t>Walton Scrappers</t>
  </si>
  <si>
    <t>CG Legacy Hammett</t>
  </si>
  <si>
    <t>Bandits</t>
  </si>
  <si>
    <t>USA Prime</t>
  </si>
  <si>
    <t>Carolina Venom</t>
  </si>
  <si>
    <t>Avalanche</t>
  </si>
  <si>
    <t>Misfitz</t>
  </si>
  <si>
    <t>Dirty South</t>
  </si>
  <si>
    <t>Athens Elite Hybrid</t>
  </si>
  <si>
    <t>Social Circle Coles</t>
  </si>
  <si>
    <t>Hurricanes</t>
  </si>
  <si>
    <t>Outsiders</t>
  </si>
  <si>
    <t>Team Venom</t>
  </si>
  <si>
    <t>FCA Braves Weaver</t>
  </si>
  <si>
    <t>Dirty South Baseball</t>
  </si>
  <si>
    <t>Arsenal</t>
  </si>
  <si>
    <t>Factory Select</t>
  </si>
  <si>
    <t>MC 17U</t>
  </si>
  <si>
    <t>N GA Mayhem</t>
  </si>
  <si>
    <t>Party Animals</t>
  </si>
  <si>
    <t>Young Guns</t>
  </si>
  <si>
    <t>Showtime Black</t>
  </si>
  <si>
    <t>Prospects</t>
  </si>
  <si>
    <t>Legacy Gold</t>
  </si>
  <si>
    <t>Backyard Athletics - Grey</t>
  </si>
  <si>
    <t>Naturals - Parker</t>
  </si>
  <si>
    <t>Fury Baseball</t>
  </si>
  <si>
    <t>Oconee Yard Dogs</t>
  </si>
  <si>
    <t>South River Mudcats</t>
  </si>
  <si>
    <t>Valor Black</t>
  </si>
  <si>
    <t>USA Prime South</t>
  </si>
  <si>
    <t>Diamond Dingers</t>
  </si>
  <si>
    <t>HC Prime</t>
  </si>
  <si>
    <t>706 Baseball Club</t>
  </si>
  <si>
    <t>Dragon Red</t>
  </si>
  <si>
    <t>Dragon Blue</t>
  </si>
  <si>
    <t>Vipers</t>
  </si>
  <si>
    <t>FCA Braves</t>
  </si>
  <si>
    <t>Georgia Lightning</t>
  </si>
  <si>
    <t>N GA Hype</t>
  </si>
  <si>
    <t>16/17U Baseball</t>
  </si>
  <si>
    <t>Matrix</t>
  </si>
  <si>
    <t>Trojans Baseball Academy</t>
  </si>
  <si>
    <t>Jr. War Eagles</t>
  </si>
  <si>
    <t>HK Orioles</t>
  </si>
  <si>
    <t>Wow Factor Lanier</t>
  </si>
  <si>
    <t>MCB White Sox</t>
  </si>
  <si>
    <t>Ola Bateman</t>
  </si>
  <si>
    <t>MCB Blue Sox</t>
  </si>
  <si>
    <t>Mavz GA White</t>
  </si>
  <si>
    <t>Dawson Anglers</t>
  </si>
  <si>
    <t>DSB 10U</t>
  </si>
  <si>
    <t>Suwanee Sluggers</t>
  </si>
  <si>
    <t>GA Legends</t>
  </si>
  <si>
    <t>Swag</t>
  </si>
  <si>
    <t>Sharon Springs</t>
  </si>
  <si>
    <t>GA Boys</t>
  </si>
  <si>
    <t>Winderians</t>
  </si>
  <si>
    <t>Defenders</t>
  </si>
  <si>
    <t>Newton Rookies</t>
  </si>
  <si>
    <t>OC Legends</t>
  </si>
  <si>
    <t>Dem Boyz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</si>
</sst>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0" fontId="0" fillId="0" borderId="0" xfId="0" applyNumberFormat="1"/>
    <xf numFmtId="0" fontId="1" fillId="0" borderId="0" xfId="0" applyFont="1"/>
    <xf numFmtId="0" fontId="0" fillId="3" borderId="0" xfId="0" applyFill="1"/>
    <xf numFmtId="10" fontId="0" fillId="3" borderId="0" xfId="0" applyNumberForma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CB1B5-ABFA-4B80-8210-DA66A76F798B}">
  <dimension ref="A1:AA166"/>
  <sheetViews>
    <sheetView zoomScale="110" zoomScaleNormal="110" workbookViewId="0">
      <selection activeCell="N8" sqref="N8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15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B3" s="3"/>
      <c r="C3" s="3"/>
      <c r="D3" s="3"/>
      <c r="E3" s="2" t="e">
        <f t="shared" ref="E3:E66" si="0">(B3)/(B3+C3+D3)</f>
        <v>#DIV/0!</v>
      </c>
      <c r="F3" s="3"/>
      <c r="G3" s="3"/>
      <c r="H3">
        <f t="shared" ref="H3:H5" si="1">F3-G3</f>
        <v>0</v>
      </c>
      <c r="L3">
        <f t="shared" ref="L3:L56" si="2">B3*10</f>
        <v>0</v>
      </c>
      <c r="M3">
        <f t="shared" ref="M3:M66" si="3">D3*5</f>
        <v>0</v>
      </c>
      <c r="O3">
        <f t="shared" ref="O3:O59" si="4">SUM(I3:N3)</f>
        <v>0</v>
      </c>
    </row>
    <row r="4" spans="1:27" x14ac:dyDescent="0.25">
      <c r="B4" s="3"/>
      <c r="C4" s="3"/>
      <c r="D4" s="3"/>
      <c r="E4" s="2" t="e">
        <f>(B4)/(B4+C4+D4)</f>
        <v>#DIV/0!</v>
      </c>
      <c r="F4" s="3"/>
      <c r="G4" s="3"/>
      <c r="H4">
        <f t="shared" si="1"/>
        <v>0</v>
      </c>
      <c r="L4">
        <f t="shared" si="2"/>
        <v>0</v>
      </c>
      <c r="M4">
        <f t="shared" si="3"/>
        <v>0</v>
      </c>
      <c r="O4">
        <f t="shared" si="4"/>
        <v>0</v>
      </c>
    </row>
    <row r="5" spans="1:27" x14ac:dyDescent="0.25">
      <c r="B5" s="3"/>
      <c r="C5" s="3"/>
      <c r="D5" s="3"/>
      <c r="E5" s="2" t="e">
        <f t="shared" si="0"/>
        <v>#DIV/0!</v>
      </c>
      <c r="F5" s="3"/>
      <c r="G5" s="3"/>
      <c r="H5">
        <f t="shared" si="1"/>
        <v>0</v>
      </c>
      <c r="L5">
        <f t="shared" si="2"/>
        <v>0</v>
      </c>
      <c r="M5">
        <f t="shared" si="3"/>
        <v>0</v>
      </c>
      <c r="O5">
        <f t="shared" si="4"/>
        <v>0</v>
      </c>
    </row>
    <row r="6" spans="1:27" x14ac:dyDescent="0.25">
      <c r="B6" s="3"/>
      <c r="C6" s="3"/>
      <c r="D6" s="3"/>
      <c r="E6" s="2" t="e">
        <f t="shared" si="0"/>
        <v>#DIV/0!</v>
      </c>
      <c r="F6" s="3"/>
      <c r="G6" s="3"/>
      <c r="H6">
        <f>F6-G6</f>
        <v>0</v>
      </c>
      <c r="L6">
        <f t="shared" si="2"/>
        <v>0</v>
      </c>
      <c r="M6">
        <f t="shared" si="3"/>
        <v>0</v>
      </c>
      <c r="O6">
        <f t="shared" si="4"/>
        <v>0</v>
      </c>
    </row>
    <row r="7" spans="1:27" x14ac:dyDescent="0.25">
      <c r="B7" s="3"/>
      <c r="C7" s="3"/>
      <c r="D7" s="3"/>
      <c r="E7" s="2" t="e">
        <f t="shared" si="0"/>
        <v>#DIV/0!</v>
      </c>
      <c r="F7" s="3"/>
      <c r="G7" s="3"/>
      <c r="H7">
        <f t="shared" ref="H7:H53" si="5">F7-G7</f>
        <v>0</v>
      </c>
      <c r="L7">
        <f t="shared" si="2"/>
        <v>0</v>
      </c>
      <c r="M7">
        <f t="shared" si="3"/>
        <v>0</v>
      </c>
      <c r="O7">
        <f t="shared" si="4"/>
        <v>0</v>
      </c>
    </row>
    <row r="8" spans="1:27" x14ac:dyDescent="0.25">
      <c r="B8" s="3"/>
      <c r="C8" s="3"/>
      <c r="D8" s="3"/>
      <c r="E8" s="2" t="e">
        <f t="shared" si="0"/>
        <v>#DIV/0!</v>
      </c>
      <c r="F8" s="3"/>
      <c r="G8" s="3"/>
      <c r="H8">
        <f t="shared" si="5"/>
        <v>0</v>
      </c>
      <c r="L8">
        <f t="shared" si="2"/>
        <v>0</v>
      </c>
      <c r="M8">
        <f t="shared" si="3"/>
        <v>0</v>
      </c>
      <c r="O8">
        <f t="shared" si="4"/>
        <v>0</v>
      </c>
    </row>
    <row r="9" spans="1:27" x14ac:dyDescent="0.25">
      <c r="B9" s="3"/>
      <c r="C9" s="3"/>
      <c r="D9" s="3"/>
      <c r="E9" s="2" t="e">
        <f t="shared" si="0"/>
        <v>#DIV/0!</v>
      </c>
      <c r="F9" s="3"/>
      <c r="G9" s="3"/>
      <c r="H9">
        <f t="shared" si="5"/>
        <v>0</v>
      </c>
      <c r="L9">
        <f t="shared" si="2"/>
        <v>0</v>
      </c>
      <c r="M9">
        <f t="shared" si="3"/>
        <v>0</v>
      </c>
      <c r="O9">
        <f t="shared" si="4"/>
        <v>0</v>
      </c>
    </row>
    <row r="10" spans="1:27" x14ac:dyDescent="0.25">
      <c r="B10" s="3"/>
      <c r="C10" s="3"/>
      <c r="D10" s="3"/>
      <c r="E10" s="2" t="e">
        <f t="shared" si="0"/>
        <v>#DIV/0!</v>
      </c>
      <c r="F10" s="3"/>
      <c r="G10" s="3"/>
      <c r="H10">
        <f t="shared" si="5"/>
        <v>0</v>
      </c>
      <c r="L10">
        <f t="shared" si="2"/>
        <v>0</v>
      </c>
      <c r="M10">
        <f t="shared" si="3"/>
        <v>0</v>
      </c>
      <c r="O10">
        <f t="shared" si="4"/>
        <v>0</v>
      </c>
    </row>
    <row r="11" spans="1:27" x14ac:dyDescent="0.25">
      <c r="B11" s="3"/>
      <c r="C11" s="3"/>
      <c r="D11" s="3"/>
      <c r="E11" s="2" t="e">
        <f t="shared" si="0"/>
        <v>#DIV/0!</v>
      </c>
      <c r="F11" s="3"/>
      <c r="G11" s="3"/>
      <c r="H11">
        <f t="shared" si="5"/>
        <v>0</v>
      </c>
      <c r="L11">
        <f t="shared" si="2"/>
        <v>0</v>
      </c>
      <c r="M11">
        <f t="shared" si="3"/>
        <v>0</v>
      </c>
      <c r="O11">
        <f t="shared" si="4"/>
        <v>0</v>
      </c>
    </row>
    <row r="12" spans="1:27" x14ac:dyDescent="0.25">
      <c r="B12" s="3"/>
      <c r="C12" s="3"/>
      <c r="D12" s="3"/>
      <c r="E12" s="2" t="e">
        <f t="shared" si="0"/>
        <v>#DIV/0!</v>
      </c>
      <c r="F12" s="3"/>
      <c r="G12" s="3"/>
      <c r="H12">
        <f t="shared" si="5"/>
        <v>0</v>
      </c>
      <c r="L12">
        <f t="shared" si="2"/>
        <v>0</v>
      </c>
      <c r="M12">
        <f t="shared" si="3"/>
        <v>0</v>
      </c>
      <c r="O12">
        <f t="shared" si="4"/>
        <v>0</v>
      </c>
    </row>
    <row r="13" spans="1:27" x14ac:dyDescent="0.25">
      <c r="B13" s="3"/>
      <c r="C13" s="3"/>
      <c r="D13" s="3"/>
      <c r="E13" s="2" t="e">
        <f t="shared" si="0"/>
        <v>#DIV/0!</v>
      </c>
      <c r="F13" s="3"/>
      <c r="G13" s="3"/>
      <c r="H13">
        <f t="shared" si="5"/>
        <v>0</v>
      </c>
      <c r="L13">
        <f t="shared" si="2"/>
        <v>0</v>
      </c>
      <c r="M13">
        <f t="shared" si="3"/>
        <v>0</v>
      </c>
      <c r="O13">
        <f t="shared" si="4"/>
        <v>0</v>
      </c>
    </row>
    <row r="14" spans="1:27" x14ac:dyDescent="0.25">
      <c r="B14" s="3"/>
      <c r="C14" s="3"/>
      <c r="D14" s="3"/>
      <c r="E14" s="2" t="e">
        <f t="shared" si="0"/>
        <v>#DIV/0!</v>
      </c>
      <c r="F14" s="3"/>
      <c r="G14" s="3"/>
      <c r="H14">
        <f t="shared" si="5"/>
        <v>0</v>
      </c>
      <c r="L14">
        <f t="shared" si="2"/>
        <v>0</v>
      </c>
      <c r="M14">
        <f t="shared" si="3"/>
        <v>0</v>
      </c>
      <c r="O14">
        <f t="shared" si="4"/>
        <v>0</v>
      </c>
    </row>
    <row r="15" spans="1:27" x14ac:dyDescent="0.25">
      <c r="B15" s="3"/>
      <c r="C15" s="3"/>
      <c r="D15" s="3"/>
      <c r="E15" s="2" t="e">
        <f t="shared" si="0"/>
        <v>#DIV/0!</v>
      </c>
      <c r="F15" s="3"/>
      <c r="G15" s="3"/>
      <c r="H15">
        <f t="shared" si="5"/>
        <v>0</v>
      </c>
      <c r="L15">
        <f t="shared" si="2"/>
        <v>0</v>
      </c>
      <c r="M15">
        <f t="shared" si="3"/>
        <v>0</v>
      </c>
      <c r="O15">
        <f t="shared" si="4"/>
        <v>0</v>
      </c>
    </row>
    <row r="16" spans="1:27" x14ac:dyDescent="0.25">
      <c r="B16" s="3"/>
      <c r="C16" s="3"/>
      <c r="D16" s="3"/>
      <c r="E16" s="2" t="e">
        <f t="shared" si="0"/>
        <v>#DIV/0!</v>
      </c>
      <c r="F16" s="3"/>
      <c r="G16" s="3"/>
      <c r="H16">
        <f t="shared" si="5"/>
        <v>0</v>
      </c>
      <c r="L16">
        <f t="shared" si="2"/>
        <v>0</v>
      </c>
      <c r="M16">
        <f t="shared" si="3"/>
        <v>0</v>
      </c>
      <c r="O16">
        <f t="shared" si="4"/>
        <v>0</v>
      </c>
    </row>
    <row r="17" spans="2:15" x14ac:dyDescent="0.25">
      <c r="B17" s="3"/>
      <c r="C17" s="3"/>
      <c r="D17" s="3"/>
      <c r="E17" s="2" t="e">
        <f t="shared" si="0"/>
        <v>#DIV/0!</v>
      </c>
      <c r="F17" s="3"/>
      <c r="G17" s="3"/>
      <c r="H17">
        <f t="shared" si="5"/>
        <v>0</v>
      </c>
      <c r="L17">
        <f t="shared" si="2"/>
        <v>0</v>
      </c>
      <c r="M17">
        <f t="shared" si="3"/>
        <v>0</v>
      </c>
      <c r="O17">
        <f t="shared" si="4"/>
        <v>0</v>
      </c>
    </row>
    <row r="18" spans="2:15" x14ac:dyDescent="0.25">
      <c r="B18" s="3"/>
      <c r="C18" s="3"/>
      <c r="D18" s="3"/>
      <c r="E18" s="2" t="e">
        <f t="shared" si="0"/>
        <v>#DIV/0!</v>
      </c>
      <c r="F18" s="3"/>
      <c r="G18" s="3"/>
      <c r="H18">
        <f t="shared" si="5"/>
        <v>0</v>
      </c>
      <c r="L18">
        <f t="shared" si="2"/>
        <v>0</v>
      </c>
      <c r="M18">
        <f t="shared" si="3"/>
        <v>0</v>
      </c>
      <c r="O18">
        <f t="shared" si="4"/>
        <v>0</v>
      </c>
    </row>
    <row r="19" spans="2:15" x14ac:dyDescent="0.25">
      <c r="B19" s="3"/>
      <c r="C19" s="3"/>
      <c r="D19" s="3"/>
      <c r="E19" s="2" t="e">
        <f t="shared" si="0"/>
        <v>#DIV/0!</v>
      </c>
      <c r="F19" s="3"/>
      <c r="G19" s="3"/>
      <c r="H19">
        <f t="shared" si="5"/>
        <v>0</v>
      </c>
      <c r="L19">
        <f t="shared" si="2"/>
        <v>0</v>
      </c>
      <c r="M19">
        <f t="shared" si="3"/>
        <v>0</v>
      </c>
      <c r="O19">
        <f t="shared" si="4"/>
        <v>0</v>
      </c>
    </row>
    <row r="20" spans="2:15" x14ac:dyDescent="0.25">
      <c r="B20" s="3"/>
      <c r="C20" s="3"/>
      <c r="D20" s="3"/>
      <c r="E20" s="2" t="e">
        <f t="shared" si="0"/>
        <v>#DIV/0!</v>
      </c>
      <c r="F20" s="3"/>
      <c r="G20" s="3"/>
      <c r="H20">
        <f t="shared" si="5"/>
        <v>0</v>
      </c>
      <c r="L20">
        <f t="shared" si="2"/>
        <v>0</v>
      </c>
      <c r="M20">
        <f t="shared" si="3"/>
        <v>0</v>
      </c>
      <c r="O20">
        <f t="shared" si="4"/>
        <v>0</v>
      </c>
    </row>
    <row r="21" spans="2:15" x14ac:dyDescent="0.25">
      <c r="B21" s="3"/>
      <c r="C21" s="3"/>
      <c r="D21" s="3"/>
      <c r="E21" s="2" t="e">
        <f t="shared" si="0"/>
        <v>#DIV/0!</v>
      </c>
      <c r="F21" s="3"/>
      <c r="G21" s="3"/>
      <c r="H21">
        <f t="shared" si="5"/>
        <v>0</v>
      </c>
      <c r="L21">
        <f t="shared" si="2"/>
        <v>0</v>
      </c>
      <c r="M21">
        <f t="shared" si="3"/>
        <v>0</v>
      </c>
      <c r="O21">
        <f t="shared" si="4"/>
        <v>0</v>
      </c>
    </row>
    <row r="22" spans="2:15" x14ac:dyDescent="0.25">
      <c r="B22" s="3"/>
      <c r="C22" s="3"/>
      <c r="D22" s="3"/>
      <c r="E22" s="2" t="e">
        <f t="shared" si="0"/>
        <v>#DIV/0!</v>
      </c>
      <c r="F22" s="3"/>
      <c r="G22" s="3"/>
      <c r="H22">
        <f t="shared" si="5"/>
        <v>0</v>
      </c>
      <c r="L22">
        <f t="shared" si="2"/>
        <v>0</v>
      </c>
      <c r="M22">
        <f t="shared" si="3"/>
        <v>0</v>
      </c>
      <c r="O22">
        <f t="shared" si="4"/>
        <v>0</v>
      </c>
    </row>
    <row r="23" spans="2:15" x14ac:dyDescent="0.25">
      <c r="B23" s="3"/>
      <c r="C23" s="3"/>
      <c r="D23" s="3"/>
      <c r="E23" s="2" t="e">
        <f t="shared" si="0"/>
        <v>#DIV/0!</v>
      </c>
      <c r="F23" s="3"/>
      <c r="G23" s="3"/>
      <c r="H23">
        <f t="shared" si="5"/>
        <v>0</v>
      </c>
      <c r="L23">
        <f t="shared" si="2"/>
        <v>0</v>
      </c>
      <c r="M23">
        <f t="shared" si="3"/>
        <v>0</v>
      </c>
      <c r="O23">
        <f t="shared" si="4"/>
        <v>0</v>
      </c>
    </row>
    <row r="24" spans="2:15" x14ac:dyDescent="0.25">
      <c r="B24" s="3"/>
      <c r="C24" s="3"/>
      <c r="D24" s="3"/>
      <c r="E24" s="2" t="e">
        <f t="shared" si="0"/>
        <v>#DIV/0!</v>
      </c>
      <c r="F24" s="3"/>
      <c r="G24" s="3"/>
      <c r="H24">
        <f t="shared" si="5"/>
        <v>0</v>
      </c>
      <c r="L24">
        <f t="shared" si="2"/>
        <v>0</v>
      </c>
      <c r="M24">
        <f t="shared" si="3"/>
        <v>0</v>
      </c>
      <c r="O24">
        <f t="shared" si="4"/>
        <v>0</v>
      </c>
    </row>
    <row r="25" spans="2:15" x14ac:dyDescent="0.25">
      <c r="B25" s="3"/>
      <c r="C25" s="3"/>
      <c r="D25" s="3"/>
      <c r="E25" s="2" t="e">
        <f t="shared" si="0"/>
        <v>#DIV/0!</v>
      </c>
      <c r="F25" s="3"/>
      <c r="G25" s="3"/>
      <c r="H25">
        <f>F25-G25</f>
        <v>0</v>
      </c>
      <c r="L25">
        <f t="shared" si="2"/>
        <v>0</v>
      </c>
      <c r="M25">
        <f t="shared" si="3"/>
        <v>0</v>
      </c>
      <c r="O25">
        <f t="shared" si="4"/>
        <v>0</v>
      </c>
    </row>
    <row r="26" spans="2:15" x14ac:dyDescent="0.25">
      <c r="B26" s="3"/>
      <c r="C26" s="3"/>
      <c r="D26" s="3"/>
      <c r="E26" s="2" t="e">
        <f t="shared" si="0"/>
        <v>#DIV/0!</v>
      </c>
      <c r="F26" s="3"/>
      <c r="G26" s="3"/>
      <c r="H26">
        <f t="shared" ref="H26" si="6">F26-G26</f>
        <v>0</v>
      </c>
      <c r="L26">
        <f t="shared" si="2"/>
        <v>0</v>
      </c>
      <c r="M26">
        <f t="shared" si="3"/>
        <v>0</v>
      </c>
      <c r="O26">
        <f t="shared" si="4"/>
        <v>0</v>
      </c>
    </row>
    <row r="27" spans="2:15" x14ac:dyDescent="0.25">
      <c r="B27" s="3"/>
      <c r="C27" s="3"/>
      <c r="D27" s="3"/>
      <c r="E27" s="2" t="e">
        <f t="shared" si="0"/>
        <v>#DIV/0!</v>
      </c>
      <c r="F27" s="3"/>
      <c r="G27" s="3"/>
      <c r="H27">
        <f t="shared" si="5"/>
        <v>0</v>
      </c>
      <c r="L27">
        <f t="shared" si="2"/>
        <v>0</v>
      </c>
      <c r="M27">
        <f t="shared" si="3"/>
        <v>0</v>
      </c>
      <c r="O27">
        <f t="shared" si="4"/>
        <v>0</v>
      </c>
    </row>
    <row r="28" spans="2:15" x14ac:dyDescent="0.25">
      <c r="B28" s="3"/>
      <c r="C28" s="3"/>
      <c r="D28" s="3"/>
      <c r="E28" s="2" t="e">
        <f t="shared" si="0"/>
        <v>#DIV/0!</v>
      </c>
      <c r="F28" s="3"/>
      <c r="G28" s="3"/>
      <c r="H28">
        <f t="shared" si="5"/>
        <v>0</v>
      </c>
      <c r="L28">
        <f t="shared" si="2"/>
        <v>0</v>
      </c>
      <c r="M28">
        <f t="shared" si="3"/>
        <v>0</v>
      </c>
      <c r="O28">
        <f t="shared" si="4"/>
        <v>0</v>
      </c>
    </row>
    <row r="29" spans="2:15" x14ac:dyDescent="0.25">
      <c r="B29" s="3"/>
      <c r="C29" s="3"/>
      <c r="D29" s="3"/>
      <c r="E29" s="2" t="e">
        <f t="shared" si="0"/>
        <v>#DIV/0!</v>
      </c>
      <c r="F29" s="3"/>
      <c r="G29" s="3"/>
      <c r="H29">
        <f t="shared" si="5"/>
        <v>0</v>
      </c>
      <c r="L29">
        <f t="shared" si="2"/>
        <v>0</v>
      </c>
      <c r="M29">
        <f t="shared" si="3"/>
        <v>0</v>
      </c>
      <c r="O29">
        <f t="shared" si="4"/>
        <v>0</v>
      </c>
    </row>
    <row r="30" spans="2:15" x14ac:dyDescent="0.25">
      <c r="B30" s="3"/>
      <c r="C30" s="3"/>
      <c r="D30" s="3"/>
      <c r="E30" s="2" t="e">
        <f t="shared" si="0"/>
        <v>#DIV/0!</v>
      </c>
      <c r="F30" s="3"/>
      <c r="G30" s="3"/>
      <c r="H30">
        <f t="shared" si="5"/>
        <v>0</v>
      </c>
      <c r="L30">
        <f t="shared" si="2"/>
        <v>0</v>
      </c>
      <c r="M30">
        <f t="shared" si="3"/>
        <v>0</v>
      </c>
      <c r="O30">
        <f t="shared" si="4"/>
        <v>0</v>
      </c>
    </row>
    <row r="31" spans="2:15" x14ac:dyDescent="0.25">
      <c r="B31" s="3"/>
      <c r="C31" s="3"/>
      <c r="D31" s="3"/>
      <c r="E31" s="2" t="e">
        <f t="shared" si="0"/>
        <v>#DIV/0!</v>
      </c>
      <c r="F31" s="3"/>
      <c r="G31" s="3"/>
      <c r="H31">
        <f t="shared" si="5"/>
        <v>0</v>
      </c>
      <c r="L31">
        <f t="shared" si="2"/>
        <v>0</v>
      </c>
      <c r="M31">
        <f t="shared" si="3"/>
        <v>0</v>
      </c>
      <c r="O31">
        <f t="shared" si="4"/>
        <v>0</v>
      </c>
    </row>
    <row r="32" spans="2:15" x14ac:dyDescent="0.25">
      <c r="B32" s="3"/>
      <c r="C32" s="3"/>
      <c r="D32" s="3"/>
      <c r="E32" s="2" t="e">
        <f t="shared" si="0"/>
        <v>#DIV/0!</v>
      </c>
      <c r="F32" s="3"/>
      <c r="G32" s="3"/>
      <c r="H32">
        <f t="shared" si="5"/>
        <v>0</v>
      </c>
      <c r="L32">
        <f t="shared" si="2"/>
        <v>0</v>
      </c>
      <c r="M32">
        <f t="shared" si="3"/>
        <v>0</v>
      </c>
      <c r="O32">
        <f t="shared" si="4"/>
        <v>0</v>
      </c>
    </row>
    <row r="33" spans="2:15" x14ac:dyDescent="0.25">
      <c r="B33" s="3"/>
      <c r="C33" s="3"/>
      <c r="D33" s="3"/>
      <c r="E33" s="2" t="e">
        <f t="shared" si="0"/>
        <v>#DIV/0!</v>
      </c>
      <c r="F33" s="3"/>
      <c r="G33" s="3"/>
      <c r="H33">
        <f t="shared" si="5"/>
        <v>0</v>
      </c>
      <c r="L33">
        <f t="shared" si="2"/>
        <v>0</v>
      </c>
      <c r="M33">
        <f t="shared" si="3"/>
        <v>0</v>
      </c>
      <c r="O33">
        <f t="shared" si="4"/>
        <v>0</v>
      </c>
    </row>
    <row r="34" spans="2:15" x14ac:dyDescent="0.25">
      <c r="B34" s="3"/>
      <c r="C34" s="3"/>
      <c r="D34" s="3"/>
      <c r="E34" s="2" t="e">
        <f t="shared" si="0"/>
        <v>#DIV/0!</v>
      </c>
      <c r="F34" s="3"/>
      <c r="G34" s="3"/>
      <c r="H34">
        <f t="shared" si="5"/>
        <v>0</v>
      </c>
      <c r="L34">
        <f t="shared" si="2"/>
        <v>0</v>
      </c>
      <c r="M34">
        <f t="shared" si="3"/>
        <v>0</v>
      </c>
      <c r="O34">
        <f t="shared" si="4"/>
        <v>0</v>
      </c>
    </row>
    <row r="35" spans="2:15" x14ac:dyDescent="0.25">
      <c r="B35" s="3"/>
      <c r="C35" s="3"/>
      <c r="D35" s="3"/>
      <c r="E35" s="2" t="e">
        <f t="shared" si="0"/>
        <v>#DIV/0!</v>
      </c>
      <c r="F35" s="3"/>
      <c r="G35" s="3"/>
      <c r="H35">
        <f t="shared" si="5"/>
        <v>0</v>
      </c>
      <c r="L35">
        <f t="shared" si="2"/>
        <v>0</v>
      </c>
      <c r="M35">
        <f t="shared" si="3"/>
        <v>0</v>
      </c>
      <c r="O35">
        <f t="shared" si="4"/>
        <v>0</v>
      </c>
    </row>
    <row r="36" spans="2:15" x14ac:dyDescent="0.25">
      <c r="B36" s="3"/>
      <c r="C36" s="3"/>
      <c r="D36" s="3"/>
      <c r="E36" s="2" t="e">
        <f t="shared" si="0"/>
        <v>#DIV/0!</v>
      </c>
      <c r="F36" s="3"/>
      <c r="G36" s="3"/>
      <c r="H36">
        <f t="shared" si="5"/>
        <v>0</v>
      </c>
      <c r="L36">
        <f t="shared" si="2"/>
        <v>0</v>
      </c>
      <c r="M36">
        <f t="shared" si="3"/>
        <v>0</v>
      </c>
      <c r="O36">
        <f t="shared" si="4"/>
        <v>0</v>
      </c>
    </row>
    <row r="37" spans="2:15" x14ac:dyDescent="0.25">
      <c r="B37" s="3"/>
      <c r="C37" s="3"/>
      <c r="D37" s="3"/>
      <c r="E37" s="2" t="e">
        <f t="shared" si="0"/>
        <v>#DIV/0!</v>
      </c>
      <c r="F37" s="3"/>
      <c r="G37" s="3"/>
      <c r="H37">
        <f t="shared" si="5"/>
        <v>0</v>
      </c>
      <c r="L37">
        <f t="shared" si="2"/>
        <v>0</v>
      </c>
      <c r="M37">
        <f t="shared" si="3"/>
        <v>0</v>
      </c>
      <c r="O37">
        <f t="shared" si="4"/>
        <v>0</v>
      </c>
    </row>
    <row r="38" spans="2:15" x14ac:dyDescent="0.25">
      <c r="B38" s="3"/>
      <c r="C38" s="3"/>
      <c r="D38" s="3"/>
      <c r="E38" s="2" t="e">
        <f t="shared" si="0"/>
        <v>#DIV/0!</v>
      </c>
      <c r="F38" s="3"/>
      <c r="G38" s="3"/>
      <c r="H38">
        <f t="shared" si="5"/>
        <v>0</v>
      </c>
      <c r="L38">
        <f t="shared" si="2"/>
        <v>0</v>
      </c>
      <c r="M38">
        <f t="shared" si="3"/>
        <v>0</v>
      </c>
      <c r="O38">
        <f t="shared" si="4"/>
        <v>0</v>
      </c>
    </row>
    <row r="39" spans="2:15" x14ac:dyDescent="0.25">
      <c r="B39" s="3"/>
      <c r="C39" s="3"/>
      <c r="D39" s="3"/>
      <c r="E39" s="2" t="e">
        <f t="shared" si="0"/>
        <v>#DIV/0!</v>
      </c>
      <c r="F39" s="3"/>
      <c r="G39" s="3"/>
      <c r="H39">
        <f t="shared" si="5"/>
        <v>0</v>
      </c>
      <c r="L39">
        <f t="shared" si="2"/>
        <v>0</v>
      </c>
      <c r="M39">
        <f t="shared" si="3"/>
        <v>0</v>
      </c>
      <c r="O39">
        <f t="shared" si="4"/>
        <v>0</v>
      </c>
    </row>
    <row r="40" spans="2:15" x14ac:dyDescent="0.25">
      <c r="B40" s="3"/>
      <c r="C40" s="3"/>
      <c r="D40" s="3"/>
      <c r="E40" s="2" t="e">
        <f t="shared" si="0"/>
        <v>#DIV/0!</v>
      </c>
      <c r="F40" s="3"/>
      <c r="G40" s="3"/>
      <c r="H40">
        <f t="shared" si="5"/>
        <v>0</v>
      </c>
      <c r="L40">
        <f t="shared" si="2"/>
        <v>0</v>
      </c>
      <c r="M40">
        <f t="shared" si="3"/>
        <v>0</v>
      </c>
      <c r="O40">
        <f t="shared" si="4"/>
        <v>0</v>
      </c>
    </row>
    <row r="41" spans="2:15" x14ac:dyDescent="0.25">
      <c r="B41" s="3"/>
      <c r="C41" s="3"/>
      <c r="D41" s="3"/>
      <c r="E41" s="2" t="e">
        <f t="shared" si="0"/>
        <v>#DIV/0!</v>
      </c>
      <c r="F41" s="3"/>
      <c r="G41" s="3"/>
      <c r="H41">
        <f t="shared" si="5"/>
        <v>0</v>
      </c>
      <c r="L41">
        <f t="shared" si="2"/>
        <v>0</v>
      </c>
      <c r="M41">
        <f t="shared" si="3"/>
        <v>0</v>
      </c>
      <c r="O41">
        <f t="shared" si="4"/>
        <v>0</v>
      </c>
    </row>
    <row r="42" spans="2:15" x14ac:dyDescent="0.25">
      <c r="B42" s="3"/>
      <c r="C42" s="3"/>
      <c r="D42" s="3"/>
      <c r="E42" s="2" t="e">
        <f t="shared" si="0"/>
        <v>#DIV/0!</v>
      </c>
      <c r="F42" s="3"/>
      <c r="G42" s="3"/>
      <c r="H42">
        <f t="shared" si="5"/>
        <v>0</v>
      </c>
      <c r="L42">
        <f t="shared" si="2"/>
        <v>0</v>
      </c>
      <c r="M42">
        <f t="shared" si="3"/>
        <v>0</v>
      </c>
      <c r="O42">
        <f t="shared" si="4"/>
        <v>0</v>
      </c>
    </row>
    <row r="43" spans="2:15" x14ac:dyDescent="0.25">
      <c r="B43" s="3"/>
      <c r="C43" s="3"/>
      <c r="D43" s="3"/>
      <c r="E43" s="2" t="e">
        <f t="shared" si="0"/>
        <v>#DIV/0!</v>
      </c>
      <c r="F43" s="3"/>
      <c r="G43" s="3"/>
      <c r="H43">
        <f t="shared" si="5"/>
        <v>0</v>
      </c>
      <c r="L43">
        <f t="shared" si="2"/>
        <v>0</v>
      </c>
      <c r="M43">
        <f t="shared" si="3"/>
        <v>0</v>
      </c>
      <c r="O43">
        <f t="shared" si="4"/>
        <v>0</v>
      </c>
    </row>
    <row r="44" spans="2:15" x14ac:dyDescent="0.25">
      <c r="B44" s="3"/>
      <c r="C44" s="3"/>
      <c r="D44" s="3"/>
      <c r="E44" s="2" t="e">
        <f t="shared" si="0"/>
        <v>#DIV/0!</v>
      </c>
      <c r="F44" s="3"/>
      <c r="G44" s="3"/>
      <c r="H44">
        <f t="shared" si="5"/>
        <v>0</v>
      </c>
      <c r="L44">
        <f t="shared" si="2"/>
        <v>0</v>
      </c>
      <c r="M44">
        <f t="shared" si="3"/>
        <v>0</v>
      </c>
      <c r="O44">
        <f t="shared" si="4"/>
        <v>0</v>
      </c>
    </row>
    <row r="45" spans="2:15" x14ac:dyDescent="0.25">
      <c r="B45" s="3"/>
      <c r="C45" s="3"/>
      <c r="D45" s="3"/>
      <c r="E45" s="2" t="e">
        <f t="shared" si="0"/>
        <v>#DIV/0!</v>
      </c>
      <c r="F45" s="3"/>
      <c r="G45" s="3"/>
      <c r="H45">
        <f t="shared" si="5"/>
        <v>0</v>
      </c>
      <c r="L45">
        <f t="shared" si="2"/>
        <v>0</v>
      </c>
      <c r="M45">
        <f t="shared" si="3"/>
        <v>0</v>
      </c>
      <c r="O45">
        <f t="shared" si="4"/>
        <v>0</v>
      </c>
    </row>
    <row r="46" spans="2:15" x14ac:dyDescent="0.25">
      <c r="B46" s="3"/>
      <c r="C46" s="3"/>
      <c r="D46" s="3"/>
      <c r="E46" s="2" t="e">
        <f t="shared" si="0"/>
        <v>#DIV/0!</v>
      </c>
      <c r="F46" s="3"/>
      <c r="G46" s="3"/>
      <c r="H46">
        <f t="shared" si="5"/>
        <v>0</v>
      </c>
      <c r="L46">
        <f t="shared" si="2"/>
        <v>0</v>
      </c>
      <c r="M46">
        <f t="shared" si="3"/>
        <v>0</v>
      </c>
      <c r="O46">
        <f t="shared" si="4"/>
        <v>0</v>
      </c>
    </row>
    <row r="47" spans="2:15" x14ac:dyDescent="0.25">
      <c r="B47" s="3"/>
      <c r="C47" s="3"/>
      <c r="D47" s="3"/>
      <c r="E47" s="2" t="e">
        <f t="shared" si="0"/>
        <v>#DIV/0!</v>
      </c>
      <c r="F47" s="3"/>
      <c r="G47" s="3"/>
      <c r="H47">
        <f t="shared" si="5"/>
        <v>0</v>
      </c>
      <c r="L47">
        <f t="shared" si="2"/>
        <v>0</v>
      </c>
      <c r="M47">
        <f t="shared" si="3"/>
        <v>0</v>
      </c>
      <c r="O47">
        <f t="shared" si="4"/>
        <v>0</v>
      </c>
    </row>
    <row r="48" spans="2:15" x14ac:dyDescent="0.25">
      <c r="B48" s="3"/>
      <c r="C48" s="3"/>
      <c r="D48" s="3"/>
      <c r="E48" s="2" t="e">
        <f t="shared" si="0"/>
        <v>#DIV/0!</v>
      </c>
      <c r="F48" s="3"/>
      <c r="G48" s="3"/>
      <c r="H48">
        <f t="shared" si="5"/>
        <v>0</v>
      </c>
      <c r="L48">
        <f t="shared" si="2"/>
        <v>0</v>
      </c>
      <c r="M48">
        <f t="shared" si="3"/>
        <v>0</v>
      </c>
      <c r="O48">
        <f t="shared" si="4"/>
        <v>0</v>
      </c>
    </row>
    <row r="49" spans="2:15" x14ac:dyDescent="0.25">
      <c r="B49" s="3"/>
      <c r="C49" s="3"/>
      <c r="D49" s="3"/>
      <c r="E49" s="2" t="e">
        <f t="shared" si="0"/>
        <v>#DIV/0!</v>
      </c>
      <c r="F49" s="3"/>
      <c r="G49" s="3"/>
      <c r="H49">
        <f t="shared" si="5"/>
        <v>0</v>
      </c>
      <c r="L49">
        <f t="shared" si="2"/>
        <v>0</v>
      </c>
      <c r="M49">
        <f t="shared" si="3"/>
        <v>0</v>
      </c>
      <c r="O49">
        <f t="shared" si="4"/>
        <v>0</v>
      </c>
    </row>
    <row r="50" spans="2:15" x14ac:dyDescent="0.25">
      <c r="B50" s="3"/>
      <c r="C50" s="3"/>
      <c r="D50" s="3"/>
      <c r="E50" s="2" t="e">
        <f t="shared" si="0"/>
        <v>#DIV/0!</v>
      </c>
      <c r="F50" s="3"/>
      <c r="G50" s="3"/>
      <c r="H50">
        <f t="shared" si="5"/>
        <v>0</v>
      </c>
      <c r="L50">
        <f t="shared" si="2"/>
        <v>0</v>
      </c>
      <c r="M50">
        <f t="shared" si="3"/>
        <v>0</v>
      </c>
      <c r="O50">
        <f t="shared" si="4"/>
        <v>0</v>
      </c>
    </row>
    <row r="51" spans="2:15" x14ac:dyDescent="0.25">
      <c r="B51" s="3"/>
      <c r="C51" s="3"/>
      <c r="D51" s="3"/>
      <c r="E51" s="2" t="e">
        <f t="shared" si="0"/>
        <v>#DIV/0!</v>
      </c>
      <c r="F51" s="3"/>
      <c r="G51" s="3"/>
      <c r="H51">
        <f t="shared" si="5"/>
        <v>0</v>
      </c>
      <c r="L51">
        <f t="shared" si="2"/>
        <v>0</v>
      </c>
      <c r="M51">
        <f t="shared" si="3"/>
        <v>0</v>
      </c>
      <c r="O51">
        <f t="shared" si="4"/>
        <v>0</v>
      </c>
    </row>
    <row r="52" spans="2:15" x14ac:dyDescent="0.25">
      <c r="B52" s="3"/>
      <c r="C52" s="3"/>
      <c r="D52" s="3"/>
      <c r="E52" s="2" t="e">
        <f t="shared" si="0"/>
        <v>#DIV/0!</v>
      </c>
      <c r="F52" s="3"/>
      <c r="G52" s="3"/>
      <c r="H52">
        <f t="shared" si="5"/>
        <v>0</v>
      </c>
      <c r="L52">
        <f t="shared" si="2"/>
        <v>0</v>
      </c>
      <c r="M52">
        <f t="shared" si="3"/>
        <v>0</v>
      </c>
      <c r="O52">
        <f t="shared" si="4"/>
        <v>0</v>
      </c>
    </row>
    <row r="53" spans="2:15" x14ac:dyDescent="0.25">
      <c r="B53" s="3"/>
      <c r="C53" s="3"/>
      <c r="D53" s="3"/>
      <c r="E53" s="2" t="e">
        <f t="shared" si="0"/>
        <v>#DIV/0!</v>
      </c>
      <c r="F53" s="3"/>
      <c r="G53" s="3"/>
      <c r="H53">
        <f t="shared" si="5"/>
        <v>0</v>
      </c>
      <c r="L53">
        <f t="shared" si="2"/>
        <v>0</v>
      </c>
      <c r="M53">
        <f t="shared" si="3"/>
        <v>0</v>
      </c>
      <c r="O53">
        <f t="shared" si="4"/>
        <v>0</v>
      </c>
    </row>
    <row r="54" spans="2:15" ht="15.75" customHeight="1" x14ac:dyDescent="0.25">
      <c r="B54" s="3"/>
      <c r="C54" s="3"/>
      <c r="D54" s="3"/>
      <c r="E54" s="2" t="e">
        <f t="shared" si="0"/>
        <v>#DIV/0!</v>
      </c>
      <c r="F54" s="3"/>
      <c r="G54" s="3"/>
      <c r="H54">
        <f>F54-G54</f>
        <v>0</v>
      </c>
      <c r="L54">
        <f t="shared" si="2"/>
        <v>0</v>
      </c>
      <c r="M54">
        <f t="shared" si="3"/>
        <v>0</v>
      </c>
      <c r="O54">
        <f t="shared" si="4"/>
        <v>0</v>
      </c>
    </row>
    <row r="55" spans="2:15" ht="15" customHeight="1" x14ac:dyDescent="0.25">
      <c r="B55" s="3"/>
      <c r="C55" s="3"/>
      <c r="D55" s="3"/>
      <c r="E55" s="2" t="e">
        <f t="shared" si="0"/>
        <v>#DIV/0!</v>
      </c>
      <c r="F55" s="3"/>
      <c r="G55" s="3"/>
      <c r="H55">
        <f t="shared" ref="H55:H118" si="7">F55-G55</f>
        <v>0</v>
      </c>
      <c r="L55">
        <f t="shared" si="2"/>
        <v>0</v>
      </c>
      <c r="M55">
        <f t="shared" si="3"/>
        <v>0</v>
      </c>
      <c r="O55">
        <f t="shared" si="4"/>
        <v>0</v>
      </c>
    </row>
    <row r="56" spans="2:15" x14ac:dyDescent="0.25">
      <c r="B56" s="3"/>
      <c r="C56" s="3"/>
      <c r="D56" s="3"/>
      <c r="E56" s="2" t="e">
        <f t="shared" si="0"/>
        <v>#DIV/0!</v>
      </c>
      <c r="F56" s="3"/>
      <c r="G56" s="3"/>
      <c r="H56">
        <f t="shared" si="7"/>
        <v>0</v>
      </c>
      <c r="L56">
        <f t="shared" si="2"/>
        <v>0</v>
      </c>
      <c r="M56">
        <f t="shared" si="3"/>
        <v>0</v>
      </c>
      <c r="O56">
        <f t="shared" si="4"/>
        <v>0</v>
      </c>
    </row>
    <row r="57" spans="2:15" x14ac:dyDescent="0.25">
      <c r="B57" s="3"/>
      <c r="C57" s="3"/>
      <c r="D57" s="3"/>
      <c r="E57" s="2" t="e">
        <f t="shared" si="0"/>
        <v>#DIV/0!</v>
      </c>
      <c r="H57">
        <f t="shared" si="7"/>
        <v>0</v>
      </c>
      <c r="L57">
        <v>0</v>
      </c>
      <c r="M57">
        <f t="shared" si="3"/>
        <v>0</v>
      </c>
      <c r="O57">
        <f t="shared" si="4"/>
        <v>0</v>
      </c>
    </row>
    <row r="58" spans="2:15" ht="14.25" customHeight="1" x14ac:dyDescent="0.25">
      <c r="B58" s="3"/>
      <c r="C58" s="3"/>
      <c r="D58" s="3"/>
      <c r="E58" s="2" t="e">
        <f t="shared" si="0"/>
        <v>#DIV/0!</v>
      </c>
      <c r="H58">
        <f t="shared" si="7"/>
        <v>0</v>
      </c>
      <c r="L58">
        <v>0</v>
      </c>
      <c r="M58">
        <f t="shared" si="3"/>
        <v>0</v>
      </c>
      <c r="O58">
        <f t="shared" si="4"/>
        <v>0</v>
      </c>
    </row>
    <row r="59" spans="2:15" x14ac:dyDescent="0.25">
      <c r="B59" s="3"/>
      <c r="C59" s="3"/>
      <c r="D59" s="3"/>
      <c r="E59" s="2" t="e">
        <f t="shared" si="0"/>
        <v>#DIV/0!</v>
      </c>
      <c r="H59">
        <f t="shared" si="7"/>
        <v>0</v>
      </c>
      <c r="L59">
        <f t="shared" ref="L59:L66" si="8">B59*10</f>
        <v>0</v>
      </c>
      <c r="M59">
        <f t="shared" si="3"/>
        <v>0</v>
      </c>
      <c r="O59">
        <f t="shared" si="4"/>
        <v>0</v>
      </c>
    </row>
    <row r="60" spans="2:15" x14ac:dyDescent="0.25">
      <c r="B60" s="3"/>
      <c r="C60" s="3"/>
      <c r="D60" s="3"/>
      <c r="E60" s="2" t="e">
        <f t="shared" si="0"/>
        <v>#DIV/0!</v>
      </c>
      <c r="H60">
        <f t="shared" si="7"/>
        <v>0</v>
      </c>
      <c r="L60">
        <f t="shared" si="8"/>
        <v>0</v>
      </c>
      <c r="M60">
        <f t="shared" si="3"/>
        <v>0</v>
      </c>
      <c r="O60">
        <f>SUM(I60:N60)</f>
        <v>0</v>
      </c>
    </row>
    <row r="61" spans="2:15" x14ac:dyDescent="0.25">
      <c r="B61" s="3"/>
      <c r="C61" s="3"/>
      <c r="D61" s="3"/>
      <c r="E61" s="2" t="e">
        <f t="shared" si="0"/>
        <v>#DIV/0!</v>
      </c>
      <c r="H61">
        <f t="shared" si="7"/>
        <v>0</v>
      </c>
      <c r="L61">
        <f t="shared" si="8"/>
        <v>0</v>
      </c>
      <c r="M61">
        <f t="shared" si="3"/>
        <v>0</v>
      </c>
      <c r="O61">
        <f t="shared" ref="O61:O124" si="9">SUM(I61:N61)</f>
        <v>0</v>
      </c>
    </row>
    <row r="62" spans="2:15" x14ac:dyDescent="0.25">
      <c r="B62" s="3"/>
      <c r="C62" s="3"/>
      <c r="D62" s="3"/>
      <c r="E62" s="2" t="e">
        <f t="shared" si="0"/>
        <v>#DIV/0!</v>
      </c>
      <c r="L62">
        <f t="shared" si="8"/>
        <v>0</v>
      </c>
      <c r="M62">
        <f t="shared" si="3"/>
        <v>0</v>
      </c>
      <c r="O62">
        <f t="shared" si="9"/>
        <v>0</v>
      </c>
    </row>
    <row r="63" spans="2:15" x14ac:dyDescent="0.25">
      <c r="B63" s="3"/>
      <c r="C63" s="3"/>
      <c r="D63" s="3"/>
      <c r="E63" s="2" t="e">
        <f t="shared" si="0"/>
        <v>#DIV/0!</v>
      </c>
      <c r="H63">
        <f t="shared" ref="H63:H68" si="10">F63-G63</f>
        <v>0</v>
      </c>
      <c r="L63">
        <f t="shared" si="8"/>
        <v>0</v>
      </c>
      <c r="M63">
        <f t="shared" si="3"/>
        <v>0</v>
      </c>
      <c r="O63">
        <f t="shared" si="9"/>
        <v>0</v>
      </c>
    </row>
    <row r="64" spans="2:15" x14ac:dyDescent="0.25">
      <c r="B64" s="3"/>
      <c r="C64" s="3"/>
      <c r="D64" s="3"/>
      <c r="E64" s="2" t="e">
        <f t="shared" si="0"/>
        <v>#DIV/0!</v>
      </c>
      <c r="H64">
        <f t="shared" si="10"/>
        <v>0</v>
      </c>
      <c r="L64">
        <f t="shared" si="8"/>
        <v>0</v>
      </c>
      <c r="M64">
        <f t="shared" si="3"/>
        <v>0</v>
      </c>
      <c r="O64">
        <f t="shared" si="9"/>
        <v>0</v>
      </c>
    </row>
    <row r="65" spans="2:15" x14ac:dyDescent="0.25">
      <c r="B65" s="3"/>
      <c r="C65" s="3"/>
      <c r="D65" s="3"/>
      <c r="E65" s="2" t="e">
        <f t="shared" si="0"/>
        <v>#DIV/0!</v>
      </c>
      <c r="H65">
        <f t="shared" si="10"/>
        <v>0</v>
      </c>
      <c r="L65">
        <f t="shared" si="8"/>
        <v>0</v>
      </c>
      <c r="M65">
        <f t="shared" si="3"/>
        <v>0</v>
      </c>
      <c r="O65">
        <f t="shared" si="9"/>
        <v>0</v>
      </c>
    </row>
    <row r="66" spans="2:15" x14ac:dyDescent="0.25">
      <c r="B66" s="3"/>
      <c r="C66" s="3"/>
      <c r="D66" s="3"/>
      <c r="E66" s="2" t="e">
        <f t="shared" si="0"/>
        <v>#DIV/0!</v>
      </c>
      <c r="H66">
        <f t="shared" si="10"/>
        <v>0</v>
      </c>
      <c r="L66">
        <f t="shared" si="8"/>
        <v>0</v>
      </c>
      <c r="M66">
        <f t="shared" si="3"/>
        <v>0</v>
      </c>
      <c r="O66">
        <f t="shared" si="9"/>
        <v>0</v>
      </c>
    </row>
    <row r="67" spans="2:15" ht="14.25" customHeight="1" x14ac:dyDescent="0.25">
      <c r="B67" s="3"/>
      <c r="C67" s="3"/>
      <c r="D67" s="3"/>
      <c r="E67" s="2" t="e">
        <f t="shared" ref="E67:E130" si="11">(B67)/(B67+C67+D67)</f>
        <v>#DIV/0!</v>
      </c>
      <c r="H67">
        <f t="shared" si="10"/>
        <v>0</v>
      </c>
      <c r="L67">
        <v>0</v>
      </c>
      <c r="M67">
        <f t="shared" ref="M67:M106" si="12">D67*5</f>
        <v>0</v>
      </c>
      <c r="O67">
        <f t="shared" si="9"/>
        <v>0</v>
      </c>
    </row>
    <row r="68" spans="2:15" x14ac:dyDescent="0.25">
      <c r="B68" s="3"/>
      <c r="C68" s="3"/>
      <c r="D68" s="3"/>
      <c r="E68" s="2" t="e">
        <f t="shared" si="11"/>
        <v>#DIV/0!</v>
      </c>
      <c r="H68">
        <f t="shared" si="10"/>
        <v>0</v>
      </c>
      <c r="L68">
        <f t="shared" ref="L68:L131" si="13">B68*10</f>
        <v>0</v>
      </c>
      <c r="M68">
        <f t="shared" si="12"/>
        <v>0</v>
      </c>
      <c r="O68">
        <f t="shared" si="9"/>
        <v>0</v>
      </c>
    </row>
    <row r="69" spans="2:15" x14ac:dyDescent="0.25">
      <c r="B69" s="3"/>
      <c r="C69" s="3"/>
      <c r="D69" s="3"/>
      <c r="E69" s="2" t="e">
        <f t="shared" si="11"/>
        <v>#DIV/0!</v>
      </c>
      <c r="H69">
        <f t="shared" si="7"/>
        <v>0</v>
      </c>
      <c r="L69">
        <f t="shared" si="13"/>
        <v>0</v>
      </c>
      <c r="M69">
        <f t="shared" si="12"/>
        <v>0</v>
      </c>
      <c r="O69">
        <f t="shared" si="9"/>
        <v>0</v>
      </c>
    </row>
    <row r="70" spans="2:15" x14ac:dyDescent="0.25">
      <c r="B70" s="3"/>
      <c r="C70" s="3"/>
      <c r="D70" s="3"/>
      <c r="E70" s="2" t="e">
        <f t="shared" si="11"/>
        <v>#DIV/0!</v>
      </c>
      <c r="H70">
        <f t="shared" si="7"/>
        <v>0</v>
      </c>
      <c r="L70">
        <f t="shared" si="13"/>
        <v>0</v>
      </c>
      <c r="M70">
        <f t="shared" si="12"/>
        <v>0</v>
      </c>
      <c r="O70">
        <f t="shared" si="9"/>
        <v>0</v>
      </c>
    </row>
    <row r="71" spans="2:15" x14ac:dyDescent="0.25">
      <c r="B71" s="3"/>
      <c r="C71" s="3"/>
      <c r="D71" s="3"/>
      <c r="E71" s="2" t="e">
        <f t="shared" si="11"/>
        <v>#DIV/0!</v>
      </c>
      <c r="H71">
        <f t="shared" si="7"/>
        <v>0</v>
      </c>
      <c r="L71">
        <f t="shared" si="13"/>
        <v>0</v>
      </c>
      <c r="M71">
        <f t="shared" si="12"/>
        <v>0</v>
      </c>
      <c r="O71">
        <f t="shared" si="9"/>
        <v>0</v>
      </c>
    </row>
    <row r="72" spans="2:15" ht="14.25" customHeight="1" x14ac:dyDescent="0.25">
      <c r="B72" s="3"/>
      <c r="C72" s="3"/>
      <c r="D72" s="3"/>
      <c r="E72" s="2" t="e">
        <f t="shared" si="11"/>
        <v>#DIV/0!</v>
      </c>
      <c r="H72">
        <f t="shared" si="7"/>
        <v>0</v>
      </c>
      <c r="L72">
        <v>0</v>
      </c>
      <c r="M72">
        <f t="shared" si="12"/>
        <v>0</v>
      </c>
      <c r="O72">
        <f t="shared" si="9"/>
        <v>0</v>
      </c>
    </row>
    <row r="73" spans="2:15" ht="14.25" customHeight="1" x14ac:dyDescent="0.25">
      <c r="B73" s="3"/>
      <c r="C73" s="3"/>
      <c r="D73" s="3"/>
      <c r="E73" s="2" t="e">
        <f t="shared" si="11"/>
        <v>#DIV/0!</v>
      </c>
      <c r="H73">
        <f t="shared" si="7"/>
        <v>0</v>
      </c>
      <c r="L73">
        <v>0</v>
      </c>
      <c r="M73">
        <f t="shared" si="12"/>
        <v>0</v>
      </c>
      <c r="O73">
        <f t="shared" si="9"/>
        <v>0</v>
      </c>
    </row>
    <row r="74" spans="2:15" x14ac:dyDescent="0.25">
      <c r="B74" s="3"/>
      <c r="C74" s="3"/>
      <c r="D74" s="3"/>
      <c r="E74" s="2" t="e">
        <f t="shared" si="11"/>
        <v>#DIV/0!</v>
      </c>
      <c r="H74">
        <f t="shared" si="7"/>
        <v>0</v>
      </c>
      <c r="L74">
        <f t="shared" ref="L74" si="14">B74*10</f>
        <v>0</v>
      </c>
      <c r="M74">
        <f t="shared" si="12"/>
        <v>0</v>
      </c>
      <c r="O74">
        <f t="shared" si="9"/>
        <v>0</v>
      </c>
    </row>
    <row r="75" spans="2:15" x14ac:dyDescent="0.25">
      <c r="B75" s="3"/>
      <c r="C75" s="3"/>
      <c r="D75" s="3"/>
      <c r="E75" s="2" t="e">
        <f t="shared" si="11"/>
        <v>#DIV/0!</v>
      </c>
      <c r="H75">
        <f t="shared" si="7"/>
        <v>0</v>
      </c>
      <c r="L75">
        <f t="shared" si="13"/>
        <v>0</v>
      </c>
      <c r="M75">
        <f t="shared" si="12"/>
        <v>0</v>
      </c>
      <c r="O75">
        <f t="shared" si="9"/>
        <v>0</v>
      </c>
    </row>
    <row r="76" spans="2:15" x14ac:dyDescent="0.25">
      <c r="B76" s="3"/>
      <c r="C76" s="3"/>
      <c r="D76" s="3"/>
      <c r="E76" s="2" t="e">
        <f t="shared" si="11"/>
        <v>#DIV/0!</v>
      </c>
      <c r="H76">
        <f t="shared" si="7"/>
        <v>0</v>
      </c>
      <c r="L76">
        <f t="shared" si="13"/>
        <v>0</v>
      </c>
      <c r="M76">
        <f t="shared" si="12"/>
        <v>0</v>
      </c>
      <c r="O76">
        <f t="shared" si="9"/>
        <v>0</v>
      </c>
    </row>
    <row r="77" spans="2:15" x14ac:dyDescent="0.25">
      <c r="B77" s="3"/>
      <c r="C77" s="3"/>
      <c r="D77" s="3"/>
      <c r="E77" s="2" t="e">
        <f t="shared" si="11"/>
        <v>#DIV/0!</v>
      </c>
      <c r="H77">
        <f t="shared" si="7"/>
        <v>0</v>
      </c>
      <c r="L77">
        <f t="shared" si="13"/>
        <v>0</v>
      </c>
      <c r="M77">
        <f t="shared" si="12"/>
        <v>0</v>
      </c>
      <c r="O77">
        <f t="shared" si="9"/>
        <v>0</v>
      </c>
    </row>
    <row r="78" spans="2:15" x14ac:dyDescent="0.25">
      <c r="B78" s="3"/>
      <c r="C78" s="3"/>
      <c r="D78" s="3"/>
      <c r="E78" s="2" t="e">
        <f t="shared" si="11"/>
        <v>#DIV/0!</v>
      </c>
      <c r="H78">
        <f t="shared" si="7"/>
        <v>0</v>
      </c>
      <c r="L78">
        <f t="shared" si="13"/>
        <v>0</v>
      </c>
      <c r="M78">
        <f t="shared" si="12"/>
        <v>0</v>
      </c>
      <c r="O78">
        <f t="shared" si="9"/>
        <v>0</v>
      </c>
    </row>
    <row r="79" spans="2:15" x14ac:dyDescent="0.25">
      <c r="B79" s="3"/>
      <c r="C79" s="3"/>
      <c r="D79" s="3"/>
      <c r="E79" s="2" t="e">
        <f t="shared" si="11"/>
        <v>#DIV/0!</v>
      </c>
      <c r="H79">
        <f t="shared" si="7"/>
        <v>0</v>
      </c>
      <c r="L79">
        <f t="shared" si="13"/>
        <v>0</v>
      </c>
      <c r="M79">
        <f t="shared" si="12"/>
        <v>0</v>
      </c>
      <c r="O79">
        <f t="shared" si="9"/>
        <v>0</v>
      </c>
    </row>
    <row r="80" spans="2:15" x14ac:dyDescent="0.25">
      <c r="B80" s="3"/>
      <c r="C80" s="3"/>
      <c r="D80" s="3"/>
      <c r="E80" s="2" t="e">
        <f t="shared" si="11"/>
        <v>#DIV/0!</v>
      </c>
      <c r="H80">
        <f t="shared" si="7"/>
        <v>0</v>
      </c>
      <c r="L80">
        <f t="shared" si="13"/>
        <v>0</v>
      </c>
      <c r="M80">
        <f t="shared" si="12"/>
        <v>0</v>
      </c>
      <c r="O80">
        <f t="shared" si="9"/>
        <v>0</v>
      </c>
    </row>
    <row r="81" spans="2:15" x14ac:dyDescent="0.25">
      <c r="B81" s="3"/>
      <c r="C81" s="3"/>
      <c r="D81" s="3"/>
      <c r="E81" s="2" t="e">
        <f t="shared" si="11"/>
        <v>#DIV/0!</v>
      </c>
      <c r="H81">
        <f t="shared" si="7"/>
        <v>0</v>
      </c>
      <c r="L81">
        <f t="shared" si="13"/>
        <v>0</v>
      </c>
      <c r="M81">
        <f t="shared" si="12"/>
        <v>0</v>
      </c>
      <c r="O81">
        <f t="shared" si="9"/>
        <v>0</v>
      </c>
    </row>
    <row r="82" spans="2:15" x14ac:dyDescent="0.25">
      <c r="B82" s="3"/>
      <c r="C82" s="3"/>
      <c r="D82" s="3"/>
      <c r="E82" s="2" t="e">
        <f t="shared" si="11"/>
        <v>#DIV/0!</v>
      </c>
      <c r="H82">
        <f t="shared" si="7"/>
        <v>0</v>
      </c>
      <c r="L82">
        <f t="shared" si="13"/>
        <v>0</v>
      </c>
      <c r="M82">
        <f t="shared" si="12"/>
        <v>0</v>
      </c>
      <c r="O82">
        <f t="shared" si="9"/>
        <v>0</v>
      </c>
    </row>
    <row r="83" spans="2:15" ht="14.25" customHeight="1" x14ac:dyDescent="0.25">
      <c r="B83" s="3"/>
      <c r="C83" s="3"/>
      <c r="D83" s="3"/>
      <c r="E83" s="2" t="e">
        <f t="shared" si="11"/>
        <v>#DIV/0!</v>
      </c>
      <c r="H83">
        <f t="shared" si="7"/>
        <v>0</v>
      </c>
      <c r="L83">
        <v>0</v>
      </c>
      <c r="M83">
        <f t="shared" si="12"/>
        <v>0</v>
      </c>
      <c r="O83">
        <f t="shared" si="9"/>
        <v>0</v>
      </c>
    </row>
    <row r="84" spans="2:15" ht="14.25" customHeight="1" x14ac:dyDescent="0.25">
      <c r="B84" s="3"/>
      <c r="C84" s="3"/>
      <c r="D84" s="3"/>
      <c r="E84" s="2" t="e">
        <f t="shared" si="11"/>
        <v>#DIV/0!</v>
      </c>
      <c r="H84">
        <f t="shared" si="7"/>
        <v>0</v>
      </c>
      <c r="L84">
        <v>0</v>
      </c>
      <c r="M84">
        <f t="shared" si="12"/>
        <v>0</v>
      </c>
      <c r="O84">
        <f t="shared" si="9"/>
        <v>0</v>
      </c>
    </row>
    <row r="85" spans="2:15" x14ac:dyDescent="0.25">
      <c r="B85" s="3"/>
      <c r="C85" s="3"/>
      <c r="D85" s="3"/>
      <c r="E85" s="2" t="e">
        <f t="shared" si="11"/>
        <v>#DIV/0!</v>
      </c>
      <c r="H85">
        <f t="shared" si="7"/>
        <v>0</v>
      </c>
      <c r="L85">
        <f t="shared" si="13"/>
        <v>0</v>
      </c>
      <c r="M85">
        <f t="shared" si="12"/>
        <v>0</v>
      </c>
      <c r="O85">
        <f t="shared" si="9"/>
        <v>0</v>
      </c>
    </row>
    <row r="86" spans="2:15" ht="14.25" customHeight="1" x14ac:dyDescent="0.25">
      <c r="B86" s="3"/>
      <c r="C86" s="3"/>
      <c r="D86" s="3"/>
      <c r="E86" s="2" t="e">
        <f t="shared" si="11"/>
        <v>#DIV/0!</v>
      </c>
      <c r="H86">
        <f t="shared" si="7"/>
        <v>0</v>
      </c>
      <c r="L86">
        <v>0</v>
      </c>
      <c r="M86">
        <f t="shared" si="12"/>
        <v>0</v>
      </c>
      <c r="O86">
        <f t="shared" si="9"/>
        <v>0</v>
      </c>
    </row>
    <row r="87" spans="2:15" x14ac:dyDescent="0.25">
      <c r="B87" s="3"/>
      <c r="C87" s="3"/>
      <c r="D87" s="3"/>
      <c r="E87" s="2" t="e">
        <f t="shared" si="11"/>
        <v>#DIV/0!</v>
      </c>
      <c r="H87">
        <f t="shared" si="7"/>
        <v>0</v>
      </c>
      <c r="L87">
        <f t="shared" ref="L87:L89" si="15">B87*10</f>
        <v>0</v>
      </c>
      <c r="M87">
        <f t="shared" si="12"/>
        <v>0</v>
      </c>
      <c r="O87">
        <f t="shared" si="9"/>
        <v>0</v>
      </c>
    </row>
    <row r="88" spans="2:15" x14ac:dyDescent="0.25">
      <c r="B88" s="3"/>
      <c r="C88" s="3"/>
      <c r="D88" s="3"/>
      <c r="E88" s="2" t="e">
        <f t="shared" si="11"/>
        <v>#DIV/0!</v>
      </c>
      <c r="H88">
        <f t="shared" si="7"/>
        <v>0</v>
      </c>
      <c r="L88">
        <f t="shared" si="15"/>
        <v>0</v>
      </c>
      <c r="M88">
        <f t="shared" si="12"/>
        <v>0</v>
      </c>
      <c r="O88">
        <f t="shared" si="9"/>
        <v>0</v>
      </c>
    </row>
    <row r="89" spans="2:15" ht="16.5" customHeight="1" x14ac:dyDescent="0.25">
      <c r="B89" s="3"/>
      <c r="C89" s="3"/>
      <c r="D89" s="3"/>
      <c r="E89" s="2" t="e">
        <f t="shared" si="11"/>
        <v>#DIV/0!</v>
      </c>
      <c r="H89">
        <f t="shared" si="7"/>
        <v>0</v>
      </c>
      <c r="L89">
        <f t="shared" si="15"/>
        <v>0</v>
      </c>
      <c r="M89">
        <f t="shared" si="12"/>
        <v>0</v>
      </c>
      <c r="O89">
        <f t="shared" si="9"/>
        <v>0</v>
      </c>
    </row>
    <row r="90" spans="2:15" ht="14.25" customHeight="1" x14ac:dyDescent="0.25">
      <c r="B90" s="3"/>
      <c r="C90" s="3"/>
      <c r="D90" s="3"/>
      <c r="E90" s="2" t="e">
        <f t="shared" si="11"/>
        <v>#DIV/0!</v>
      </c>
      <c r="H90">
        <f t="shared" si="7"/>
        <v>0</v>
      </c>
      <c r="L90">
        <v>0</v>
      </c>
      <c r="M90">
        <f t="shared" si="12"/>
        <v>0</v>
      </c>
      <c r="O90">
        <f t="shared" si="9"/>
        <v>0</v>
      </c>
    </row>
    <row r="91" spans="2:15" x14ac:dyDescent="0.25">
      <c r="B91" s="3"/>
      <c r="C91" s="3"/>
      <c r="D91" s="3"/>
      <c r="E91" s="2" t="e">
        <f t="shared" si="11"/>
        <v>#DIV/0!</v>
      </c>
      <c r="H91">
        <f t="shared" si="7"/>
        <v>0</v>
      </c>
      <c r="L91">
        <f t="shared" ref="L91" si="16">B91*10</f>
        <v>0</v>
      </c>
      <c r="M91">
        <f t="shared" si="12"/>
        <v>0</v>
      </c>
      <c r="O91">
        <f t="shared" si="9"/>
        <v>0</v>
      </c>
    </row>
    <row r="92" spans="2:15" x14ac:dyDescent="0.25">
      <c r="B92" s="3"/>
      <c r="C92" s="3"/>
      <c r="D92" s="3"/>
      <c r="E92" s="2" t="e">
        <f t="shared" si="11"/>
        <v>#DIV/0!</v>
      </c>
      <c r="H92">
        <f t="shared" si="7"/>
        <v>0</v>
      </c>
      <c r="L92">
        <f t="shared" si="13"/>
        <v>0</v>
      </c>
      <c r="M92">
        <f t="shared" si="12"/>
        <v>0</v>
      </c>
      <c r="O92">
        <f t="shared" si="9"/>
        <v>0</v>
      </c>
    </row>
    <row r="93" spans="2:15" x14ac:dyDescent="0.25">
      <c r="B93" s="3"/>
      <c r="C93" s="3"/>
      <c r="D93" s="3"/>
      <c r="E93" s="2" t="e">
        <f t="shared" si="11"/>
        <v>#DIV/0!</v>
      </c>
      <c r="H93">
        <f t="shared" si="7"/>
        <v>0</v>
      </c>
      <c r="L93">
        <f t="shared" si="13"/>
        <v>0</v>
      </c>
      <c r="M93">
        <f t="shared" si="12"/>
        <v>0</v>
      </c>
      <c r="O93">
        <f t="shared" si="9"/>
        <v>0</v>
      </c>
    </row>
    <row r="94" spans="2:15" ht="14.25" customHeight="1" x14ac:dyDescent="0.25">
      <c r="B94" s="3"/>
      <c r="C94" s="3"/>
      <c r="D94" s="3"/>
      <c r="E94" s="2" t="e">
        <f t="shared" si="11"/>
        <v>#DIV/0!</v>
      </c>
      <c r="H94">
        <f t="shared" si="7"/>
        <v>0</v>
      </c>
      <c r="L94">
        <v>0</v>
      </c>
      <c r="M94">
        <f t="shared" si="12"/>
        <v>0</v>
      </c>
      <c r="O94">
        <f t="shared" si="9"/>
        <v>0</v>
      </c>
    </row>
    <row r="95" spans="2:15" x14ac:dyDescent="0.25">
      <c r="B95" s="3"/>
      <c r="C95" s="3"/>
      <c r="D95" s="3"/>
      <c r="E95" s="2" t="e">
        <f t="shared" si="11"/>
        <v>#DIV/0!</v>
      </c>
      <c r="H95">
        <f t="shared" si="7"/>
        <v>0</v>
      </c>
      <c r="L95">
        <f t="shared" si="13"/>
        <v>0</v>
      </c>
      <c r="M95">
        <f t="shared" si="12"/>
        <v>0</v>
      </c>
      <c r="O95">
        <f t="shared" si="9"/>
        <v>0</v>
      </c>
    </row>
    <row r="96" spans="2:15" x14ac:dyDescent="0.25">
      <c r="B96" s="3"/>
      <c r="C96" s="3"/>
      <c r="D96" s="3"/>
      <c r="E96" s="2" t="e">
        <f t="shared" si="11"/>
        <v>#DIV/0!</v>
      </c>
      <c r="H96">
        <f t="shared" si="7"/>
        <v>0</v>
      </c>
      <c r="L96">
        <f t="shared" si="13"/>
        <v>0</v>
      </c>
      <c r="M96">
        <f t="shared" si="12"/>
        <v>0</v>
      </c>
      <c r="O96">
        <f t="shared" si="9"/>
        <v>0</v>
      </c>
    </row>
    <row r="97" spans="2:15" x14ac:dyDescent="0.25">
      <c r="B97" s="3"/>
      <c r="C97" s="3"/>
      <c r="D97" s="3"/>
      <c r="E97" s="2" t="e">
        <f t="shared" si="11"/>
        <v>#DIV/0!</v>
      </c>
      <c r="H97">
        <f t="shared" si="7"/>
        <v>0</v>
      </c>
      <c r="L97">
        <f t="shared" si="13"/>
        <v>0</v>
      </c>
      <c r="M97">
        <f t="shared" si="12"/>
        <v>0</v>
      </c>
      <c r="O97">
        <f t="shared" si="9"/>
        <v>0</v>
      </c>
    </row>
    <row r="98" spans="2:15" x14ac:dyDescent="0.25">
      <c r="B98" s="3"/>
      <c r="C98" s="3"/>
      <c r="D98" s="3"/>
      <c r="E98" s="2" t="e">
        <f t="shared" si="11"/>
        <v>#DIV/0!</v>
      </c>
      <c r="H98">
        <f t="shared" si="7"/>
        <v>0</v>
      </c>
      <c r="L98">
        <f t="shared" si="13"/>
        <v>0</v>
      </c>
      <c r="M98">
        <f t="shared" si="12"/>
        <v>0</v>
      </c>
      <c r="O98">
        <f t="shared" si="9"/>
        <v>0</v>
      </c>
    </row>
    <row r="99" spans="2:15" x14ac:dyDescent="0.25">
      <c r="B99" s="3"/>
      <c r="C99" s="3"/>
      <c r="D99" s="3"/>
      <c r="E99" s="2" t="e">
        <f t="shared" si="11"/>
        <v>#DIV/0!</v>
      </c>
      <c r="H99">
        <f t="shared" si="7"/>
        <v>0</v>
      </c>
      <c r="L99">
        <f t="shared" si="13"/>
        <v>0</v>
      </c>
      <c r="M99">
        <f t="shared" si="12"/>
        <v>0</v>
      </c>
      <c r="O99">
        <f t="shared" si="9"/>
        <v>0</v>
      </c>
    </row>
    <row r="100" spans="2:15" x14ac:dyDescent="0.25">
      <c r="E100" s="2" t="e">
        <f t="shared" si="11"/>
        <v>#DIV/0!</v>
      </c>
      <c r="H100">
        <f t="shared" si="7"/>
        <v>0</v>
      </c>
      <c r="L100">
        <f t="shared" si="13"/>
        <v>0</v>
      </c>
      <c r="M100">
        <f t="shared" si="12"/>
        <v>0</v>
      </c>
      <c r="O100">
        <f t="shared" si="9"/>
        <v>0</v>
      </c>
    </row>
    <row r="101" spans="2:15" x14ac:dyDescent="0.25">
      <c r="E101" s="2" t="e">
        <f t="shared" si="11"/>
        <v>#DIV/0!</v>
      </c>
      <c r="H101">
        <f t="shared" si="7"/>
        <v>0</v>
      </c>
      <c r="L101">
        <f t="shared" si="13"/>
        <v>0</v>
      </c>
      <c r="M101">
        <f t="shared" si="12"/>
        <v>0</v>
      </c>
      <c r="O101">
        <f t="shared" si="9"/>
        <v>0</v>
      </c>
    </row>
    <row r="102" spans="2:15" x14ac:dyDescent="0.25">
      <c r="E102" s="2" t="e">
        <f t="shared" si="11"/>
        <v>#DIV/0!</v>
      </c>
      <c r="H102">
        <f t="shared" si="7"/>
        <v>0</v>
      </c>
      <c r="L102">
        <f t="shared" si="13"/>
        <v>0</v>
      </c>
      <c r="M102">
        <f t="shared" si="12"/>
        <v>0</v>
      </c>
      <c r="O102">
        <f t="shared" si="9"/>
        <v>0</v>
      </c>
    </row>
    <row r="103" spans="2:15" x14ac:dyDescent="0.25">
      <c r="E103" s="2" t="e">
        <f t="shared" si="11"/>
        <v>#DIV/0!</v>
      </c>
      <c r="H103">
        <f t="shared" si="7"/>
        <v>0</v>
      </c>
      <c r="L103">
        <f t="shared" si="13"/>
        <v>0</v>
      </c>
      <c r="M103">
        <f t="shared" si="12"/>
        <v>0</v>
      </c>
      <c r="O103">
        <f t="shared" si="9"/>
        <v>0</v>
      </c>
    </row>
    <row r="104" spans="2:15" x14ac:dyDescent="0.25">
      <c r="E104" s="2" t="e">
        <f t="shared" si="11"/>
        <v>#DIV/0!</v>
      </c>
      <c r="H104">
        <f t="shared" si="7"/>
        <v>0</v>
      </c>
      <c r="L104">
        <f t="shared" si="13"/>
        <v>0</v>
      </c>
      <c r="M104">
        <f t="shared" si="12"/>
        <v>0</v>
      </c>
      <c r="O104">
        <f t="shared" si="9"/>
        <v>0</v>
      </c>
    </row>
    <row r="105" spans="2:15" x14ac:dyDescent="0.25">
      <c r="E105" s="2" t="e">
        <f t="shared" si="11"/>
        <v>#DIV/0!</v>
      </c>
      <c r="H105">
        <f t="shared" si="7"/>
        <v>0</v>
      </c>
      <c r="L105">
        <f t="shared" si="13"/>
        <v>0</v>
      </c>
      <c r="M105">
        <f t="shared" si="12"/>
        <v>0</v>
      </c>
      <c r="O105">
        <f t="shared" si="9"/>
        <v>0</v>
      </c>
    </row>
    <row r="106" spans="2:15" x14ac:dyDescent="0.25">
      <c r="E106" s="2" t="e">
        <f t="shared" si="11"/>
        <v>#DIV/0!</v>
      </c>
      <c r="H106">
        <f t="shared" si="7"/>
        <v>0</v>
      </c>
      <c r="L106">
        <f t="shared" si="13"/>
        <v>0</v>
      </c>
      <c r="M106">
        <f t="shared" si="12"/>
        <v>0</v>
      </c>
      <c r="O106">
        <f t="shared" si="9"/>
        <v>0</v>
      </c>
    </row>
    <row r="107" spans="2:15" x14ac:dyDescent="0.25">
      <c r="E107" s="2" t="e">
        <f t="shared" si="11"/>
        <v>#DIV/0!</v>
      </c>
      <c r="H107">
        <f t="shared" si="7"/>
        <v>0</v>
      </c>
      <c r="L107">
        <f t="shared" si="13"/>
        <v>0</v>
      </c>
      <c r="M107">
        <v>0</v>
      </c>
      <c r="O107">
        <f t="shared" si="9"/>
        <v>0</v>
      </c>
    </row>
    <row r="108" spans="2:15" x14ac:dyDescent="0.25">
      <c r="E108" s="2" t="e">
        <f t="shared" si="11"/>
        <v>#DIV/0!</v>
      </c>
      <c r="H108">
        <f t="shared" si="7"/>
        <v>0</v>
      </c>
      <c r="L108">
        <f t="shared" si="13"/>
        <v>0</v>
      </c>
      <c r="M108">
        <f t="shared" ref="M108:M166" si="17">D108*5</f>
        <v>0</v>
      </c>
      <c r="O108">
        <f t="shared" si="9"/>
        <v>0</v>
      </c>
    </row>
    <row r="109" spans="2:15" x14ac:dyDescent="0.25">
      <c r="E109" s="2" t="e">
        <f t="shared" si="11"/>
        <v>#DIV/0!</v>
      </c>
      <c r="H109">
        <f t="shared" si="7"/>
        <v>0</v>
      </c>
      <c r="L109">
        <f t="shared" si="13"/>
        <v>0</v>
      </c>
      <c r="M109">
        <f t="shared" si="17"/>
        <v>0</v>
      </c>
      <c r="O109">
        <f t="shared" si="9"/>
        <v>0</v>
      </c>
    </row>
    <row r="110" spans="2:15" x14ac:dyDescent="0.25">
      <c r="E110" s="2" t="e">
        <f t="shared" si="11"/>
        <v>#DIV/0!</v>
      </c>
      <c r="H110">
        <f t="shared" si="7"/>
        <v>0</v>
      </c>
      <c r="L110">
        <f t="shared" si="13"/>
        <v>0</v>
      </c>
      <c r="M110">
        <f t="shared" si="17"/>
        <v>0</v>
      </c>
      <c r="O110">
        <f t="shared" si="9"/>
        <v>0</v>
      </c>
    </row>
    <row r="111" spans="2:15" x14ac:dyDescent="0.25">
      <c r="E111" s="2" t="e">
        <f t="shared" si="11"/>
        <v>#DIV/0!</v>
      </c>
      <c r="H111">
        <f t="shared" si="7"/>
        <v>0</v>
      </c>
      <c r="L111">
        <f t="shared" si="13"/>
        <v>0</v>
      </c>
      <c r="M111">
        <f t="shared" si="17"/>
        <v>0</v>
      </c>
      <c r="O111">
        <f t="shared" si="9"/>
        <v>0</v>
      </c>
    </row>
    <row r="112" spans="2:15" x14ac:dyDescent="0.25">
      <c r="E112" s="2" t="e">
        <f t="shared" si="11"/>
        <v>#DIV/0!</v>
      </c>
      <c r="H112">
        <f t="shared" si="7"/>
        <v>0</v>
      </c>
      <c r="L112">
        <f t="shared" si="13"/>
        <v>0</v>
      </c>
      <c r="M112">
        <f t="shared" si="17"/>
        <v>0</v>
      </c>
      <c r="O112">
        <f t="shared" si="9"/>
        <v>0</v>
      </c>
    </row>
    <row r="113" spans="1:16" x14ac:dyDescent="0.25">
      <c r="E113" s="2" t="e">
        <f t="shared" si="11"/>
        <v>#DIV/0!</v>
      </c>
      <c r="H113">
        <f t="shared" si="7"/>
        <v>0</v>
      </c>
      <c r="L113">
        <f t="shared" si="13"/>
        <v>0</v>
      </c>
      <c r="M113">
        <f t="shared" si="17"/>
        <v>0</v>
      </c>
      <c r="O113">
        <f t="shared" si="9"/>
        <v>0</v>
      </c>
    </row>
    <row r="114" spans="1:16" x14ac:dyDescent="0.25">
      <c r="E114" s="2" t="e">
        <f t="shared" si="11"/>
        <v>#DIV/0!</v>
      </c>
      <c r="H114">
        <f t="shared" si="7"/>
        <v>0</v>
      </c>
      <c r="L114">
        <f t="shared" si="13"/>
        <v>0</v>
      </c>
      <c r="M114">
        <f t="shared" si="17"/>
        <v>0</v>
      </c>
      <c r="O114">
        <f t="shared" si="9"/>
        <v>0</v>
      </c>
    </row>
    <row r="115" spans="1:16" x14ac:dyDescent="0.25">
      <c r="E115" s="2" t="e">
        <f t="shared" si="11"/>
        <v>#DIV/0!</v>
      </c>
      <c r="H115">
        <f t="shared" si="7"/>
        <v>0</v>
      </c>
      <c r="L115">
        <f t="shared" si="13"/>
        <v>0</v>
      </c>
      <c r="M115">
        <f t="shared" si="17"/>
        <v>0</v>
      </c>
      <c r="O115">
        <f t="shared" si="9"/>
        <v>0</v>
      </c>
    </row>
    <row r="116" spans="1:16" x14ac:dyDescent="0.25">
      <c r="E116" s="2" t="e">
        <f t="shared" si="11"/>
        <v>#DIV/0!</v>
      </c>
      <c r="H116">
        <f t="shared" si="7"/>
        <v>0</v>
      </c>
      <c r="L116">
        <f t="shared" si="13"/>
        <v>0</v>
      </c>
      <c r="M116">
        <f t="shared" si="17"/>
        <v>0</v>
      </c>
      <c r="O116">
        <f t="shared" si="9"/>
        <v>0</v>
      </c>
    </row>
    <row r="117" spans="1:16" x14ac:dyDescent="0.25">
      <c r="E117" s="2" t="e">
        <f t="shared" si="11"/>
        <v>#DIV/0!</v>
      </c>
      <c r="H117">
        <f t="shared" si="7"/>
        <v>0</v>
      </c>
      <c r="L117">
        <f t="shared" si="13"/>
        <v>0</v>
      </c>
      <c r="M117">
        <f t="shared" si="17"/>
        <v>0</v>
      </c>
      <c r="O117">
        <f t="shared" si="9"/>
        <v>0</v>
      </c>
    </row>
    <row r="118" spans="1:16" x14ac:dyDescent="0.25">
      <c r="E118" s="2" t="e">
        <f t="shared" si="11"/>
        <v>#DIV/0!</v>
      </c>
      <c r="H118">
        <f t="shared" si="7"/>
        <v>0</v>
      </c>
      <c r="L118">
        <f t="shared" si="13"/>
        <v>0</v>
      </c>
      <c r="M118">
        <f t="shared" si="17"/>
        <v>0</v>
      </c>
      <c r="O118">
        <f t="shared" si="9"/>
        <v>0</v>
      </c>
    </row>
    <row r="119" spans="1:16" x14ac:dyDescent="0.25">
      <c r="E119" s="2" t="e">
        <f t="shared" si="11"/>
        <v>#DIV/0!</v>
      </c>
      <c r="H119">
        <f t="shared" ref="H119:H166" si="18">F119-G119</f>
        <v>0</v>
      </c>
      <c r="L119">
        <f t="shared" si="13"/>
        <v>0</v>
      </c>
      <c r="M119">
        <f t="shared" si="17"/>
        <v>0</v>
      </c>
      <c r="O119">
        <f t="shared" si="9"/>
        <v>0</v>
      </c>
    </row>
    <row r="120" spans="1:16" x14ac:dyDescent="0.25">
      <c r="E120" s="2" t="e">
        <f t="shared" si="11"/>
        <v>#DIV/0!</v>
      </c>
      <c r="H120">
        <f t="shared" si="18"/>
        <v>0</v>
      </c>
      <c r="L120">
        <f t="shared" si="13"/>
        <v>0</v>
      </c>
      <c r="M120">
        <f t="shared" si="17"/>
        <v>0</v>
      </c>
      <c r="O120">
        <f t="shared" si="9"/>
        <v>0</v>
      </c>
    </row>
    <row r="121" spans="1:16" x14ac:dyDescent="0.25">
      <c r="E121" s="2" t="e">
        <f t="shared" si="11"/>
        <v>#DIV/0!</v>
      </c>
      <c r="H121">
        <f t="shared" si="18"/>
        <v>0</v>
      </c>
      <c r="L121">
        <f t="shared" si="13"/>
        <v>0</v>
      </c>
      <c r="M121">
        <f t="shared" si="17"/>
        <v>0</v>
      </c>
      <c r="O121">
        <f t="shared" si="9"/>
        <v>0</v>
      </c>
    </row>
    <row r="122" spans="1:16" x14ac:dyDescent="0.25">
      <c r="E122" s="2" t="e">
        <f t="shared" si="11"/>
        <v>#DIV/0!</v>
      </c>
      <c r="H122">
        <f t="shared" si="18"/>
        <v>0</v>
      </c>
      <c r="L122">
        <f t="shared" si="13"/>
        <v>0</v>
      </c>
      <c r="M122">
        <f t="shared" si="17"/>
        <v>0</v>
      </c>
      <c r="O122">
        <f t="shared" si="9"/>
        <v>0</v>
      </c>
    </row>
    <row r="123" spans="1:16" x14ac:dyDescent="0.25">
      <c r="E123" s="2" t="e">
        <f t="shared" si="11"/>
        <v>#DIV/0!</v>
      </c>
      <c r="H123">
        <f t="shared" si="18"/>
        <v>0</v>
      </c>
      <c r="L123">
        <f t="shared" si="13"/>
        <v>0</v>
      </c>
      <c r="M123">
        <f t="shared" si="17"/>
        <v>0</v>
      </c>
      <c r="O123">
        <f t="shared" si="9"/>
        <v>0</v>
      </c>
    </row>
    <row r="124" spans="1:16" x14ac:dyDescent="0.25">
      <c r="E124" s="2" t="e">
        <f t="shared" si="11"/>
        <v>#DIV/0!</v>
      </c>
      <c r="H124">
        <f t="shared" si="18"/>
        <v>0</v>
      </c>
      <c r="L124">
        <f t="shared" si="13"/>
        <v>0</v>
      </c>
      <c r="M124">
        <f t="shared" si="17"/>
        <v>0</v>
      </c>
      <c r="O124">
        <f t="shared" si="9"/>
        <v>0</v>
      </c>
    </row>
    <row r="125" spans="1:16" x14ac:dyDescent="0.25">
      <c r="E125" s="2" t="e">
        <f t="shared" si="11"/>
        <v>#DIV/0!</v>
      </c>
      <c r="H125">
        <f t="shared" si="18"/>
        <v>0</v>
      </c>
      <c r="L125">
        <f t="shared" si="13"/>
        <v>0</v>
      </c>
      <c r="M125">
        <f t="shared" si="17"/>
        <v>0</v>
      </c>
      <c r="O125">
        <f t="shared" ref="O125:O166" si="19">SUM(I125:N125)</f>
        <v>0</v>
      </c>
    </row>
    <row r="126" spans="1:16" x14ac:dyDescent="0.25">
      <c r="E126" s="2" t="e">
        <f t="shared" si="11"/>
        <v>#DIV/0!</v>
      </c>
      <c r="H126">
        <f t="shared" si="18"/>
        <v>0</v>
      </c>
      <c r="L126">
        <f t="shared" si="13"/>
        <v>0</v>
      </c>
      <c r="M126">
        <f t="shared" si="17"/>
        <v>0</v>
      </c>
      <c r="O126">
        <f t="shared" si="19"/>
        <v>0</v>
      </c>
    </row>
    <row r="127" spans="1:16" x14ac:dyDescent="0.25">
      <c r="E127" s="2" t="e">
        <f t="shared" si="11"/>
        <v>#DIV/0!</v>
      </c>
      <c r="H127">
        <f t="shared" si="18"/>
        <v>0</v>
      </c>
      <c r="L127">
        <f t="shared" si="13"/>
        <v>0</v>
      </c>
      <c r="M127">
        <f t="shared" si="17"/>
        <v>0</v>
      </c>
      <c r="O127">
        <f t="shared" si="19"/>
        <v>0</v>
      </c>
    </row>
    <row r="128" spans="1:16" x14ac:dyDescent="0.25">
      <c r="A128" s="6"/>
      <c r="B128" s="4"/>
      <c r="C128" s="4"/>
      <c r="D128" s="4"/>
      <c r="E128" s="5" t="e">
        <f t="shared" si="11"/>
        <v>#DIV/0!</v>
      </c>
      <c r="F128" s="4"/>
      <c r="G128" s="4"/>
      <c r="H128" s="4">
        <f t="shared" si="18"/>
        <v>0</v>
      </c>
      <c r="I128" s="4"/>
      <c r="J128" s="4"/>
      <c r="K128" s="4"/>
      <c r="L128" s="4">
        <f t="shared" si="13"/>
        <v>0</v>
      </c>
      <c r="M128" s="4">
        <f t="shared" si="17"/>
        <v>0</v>
      </c>
      <c r="N128" s="4"/>
      <c r="O128" s="4">
        <f t="shared" si="19"/>
        <v>0</v>
      </c>
      <c r="P128" s="4"/>
    </row>
    <row r="129" spans="1:16" x14ac:dyDescent="0.25">
      <c r="E129" s="2" t="e">
        <f t="shared" si="11"/>
        <v>#DIV/0!</v>
      </c>
      <c r="H129">
        <f t="shared" si="18"/>
        <v>0</v>
      </c>
      <c r="L129">
        <f t="shared" si="13"/>
        <v>0</v>
      </c>
      <c r="M129">
        <f t="shared" si="17"/>
        <v>0</v>
      </c>
      <c r="O129">
        <f t="shared" si="19"/>
        <v>0</v>
      </c>
      <c r="P129" s="4"/>
    </row>
    <row r="130" spans="1:16" x14ac:dyDescent="0.25">
      <c r="E130" s="2" t="e">
        <f t="shared" si="11"/>
        <v>#DIV/0!</v>
      </c>
      <c r="H130">
        <f t="shared" si="18"/>
        <v>0</v>
      </c>
      <c r="L130">
        <f t="shared" si="13"/>
        <v>0</v>
      </c>
      <c r="M130">
        <f t="shared" si="17"/>
        <v>0</v>
      </c>
      <c r="O130">
        <f t="shared" si="19"/>
        <v>0</v>
      </c>
    </row>
    <row r="131" spans="1:16" x14ac:dyDescent="0.25">
      <c r="E131" s="2" t="e">
        <f t="shared" ref="E131:E166" si="20">(B131)/(B131+C131+D131)</f>
        <v>#DIV/0!</v>
      </c>
      <c r="H131">
        <f t="shared" si="18"/>
        <v>0</v>
      </c>
      <c r="L131">
        <f t="shared" si="13"/>
        <v>0</v>
      </c>
      <c r="M131">
        <f t="shared" si="17"/>
        <v>0</v>
      </c>
      <c r="O131">
        <f t="shared" si="19"/>
        <v>0</v>
      </c>
    </row>
    <row r="132" spans="1:16" x14ac:dyDescent="0.25">
      <c r="A132" s="6"/>
      <c r="B132" s="4"/>
      <c r="C132" s="4"/>
      <c r="D132" s="4"/>
      <c r="E132" s="5" t="e">
        <f t="shared" si="20"/>
        <v>#DIV/0!</v>
      </c>
      <c r="F132" s="4"/>
      <c r="G132" s="4"/>
      <c r="H132" s="4">
        <f t="shared" si="18"/>
        <v>0</v>
      </c>
      <c r="I132" s="4"/>
      <c r="J132" s="4"/>
      <c r="K132" s="4"/>
      <c r="L132" s="4">
        <f t="shared" ref="L132:L143" si="21">B132*10</f>
        <v>0</v>
      </c>
      <c r="M132" s="4">
        <f t="shared" si="17"/>
        <v>0</v>
      </c>
      <c r="N132" s="4"/>
      <c r="O132" s="4">
        <f t="shared" si="19"/>
        <v>0</v>
      </c>
      <c r="P132" s="4"/>
    </row>
    <row r="133" spans="1:16" x14ac:dyDescent="0.25">
      <c r="A133" s="6"/>
      <c r="B133" s="4"/>
      <c r="C133" s="4"/>
      <c r="D133" s="4"/>
      <c r="E133" s="5" t="e">
        <f t="shared" si="20"/>
        <v>#DIV/0!</v>
      </c>
      <c r="F133" s="4"/>
      <c r="G133" s="4"/>
      <c r="H133" s="4">
        <f t="shared" si="18"/>
        <v>0</v>
      </c>
      <c r="I133" s="4"/>
      <c r="J133" s="4"/>
      <c r="K133" s="4"/>
      <c r="L133" s="4">
        <f t="shared" si="21"/>
        <v>0</v>
      </c>
      <c r="M133" s="4">
        <f t="shared" si="17"/>
        <v>0</v>
      </c>
      <c r="N133" s="4"/>
      <c r="O133" s="4">
        <f t="shared" si="19"/>
        <v>0</v>
      </c>
      <c r="P133" s="4"/>
    </row>
    <row r="134" spans="1:16" x14ac:dyDescent="0.25">
      <c r="A134" s="6"/>
      <c r="B134" s="4"/>
      <c r="C134" s="4"/>
      <c r="D134" s="4"/>
      <c r="E134" s="5" t="e">
        <f t="shared" si="20"/>
        <v>#DIV/0!</v>
      </c>
      <c r="F134" s="4"/>
      <c r="G134" s="4"/>
      <c r="H134" s="4">
        <f t="shared" si="18"/>
        <v>0</v>
      </c>
      <c r="I134" s="4"/>
      <c r="J134" s="4"/>
      <c r="K134" s="4"/>
      <c r="L134" s="4">
        <f t="shared" si="21"/>
        <v>0</v>
      </c>
      <c r="M134" s="4">
        <f t="shared" si="17"/>
        <v>0</v>
      </c>
      <c r="N134" s="4"/>
      <c r="O134" s="4">
        <f t="shared" si="19"/>
        <v>0</v>
      </c>
      <c r="P134" s="4"/>
    </row>
    <row r="135" spans="1:16" x14ac:dyDescent="0.25">
      <c r="A135" s="6"/>
      <c r="B135" s="4"/>
      <c r="C135" s="4"/>
      <c r="D135" s="4"/>
      <c r="E135" s="5" t="e">
        <f t="shared" si="20"/>
        <v>#DIV/0!</v>
      </c>
      <c r="F135" s="4"/>
      <c r="G135" s="4"/>
      <c r="H135" s="4">
        <f t="shared" si="18"/>
        <v>0</v>
      </c>
      <c r="I135" s="4"/>
      <c r="J135" s="4"/>
      <c r="K135" s="4"/>
      <c r="L135" s="4">
        <f t="shared" si="21"/>
        <v>0</v>
      </c>
      <c r="M135" s="4">
        <f t="shared" si="17"/>
        <v>0</v>
      </c>
      <c r="N135" s="4"/>
      <c r="O135" s="4">
        <f t="shared" si="19"/>
        <v>0</v>
      </c>
      <c r="P135" s="4"/>
    </row>
    <row r="136" spans="1:16" x14ac:dyDescent="0.25">
      <c r="A136" s="6"/>
      <c r="B136" s="4"/>
      <c r="C136" s="4"/>
      <c r="D136" s="4"/>
      <c r="E136" s="5" t="e">
        <f t="shared" si="20"/>
        <v>#DIV/0!</v>
      </c>
      <c r="F136" s="4"/>
      <c r="G136" s="4"/>
      <c r="H136" s="4">
        <f t="shared" si="18"/>
        <v>0</v>
      </c>
      <c r="I136" s="4"/>
      <c r="J136" s="4"/>
      <c r="K136" s="4"/>
      <c r="L136" s="4">
        <f t="shared" si="21"/>
        <v>0</v>
      </c>
      <c r="M136" s="4">
        <f t="shared" si="17"/>
        <v>0</v>
      </c>
      <c r="N136" s="4"/>
      <c r="O136" s="4">
        <f t="shared" si="19"/>
        <v>0</v>
      </c>
      <c r="P136" s="4"/>
    </row>
    <row r="137" spans="1:16" x14ac:dyDescent="0.25">
      <c r="A137" s="6"/>
      <c r="B137" s="4"/>
      <c r="C137" s="4"/>
      <c r="D137" s="4"/>
      <c r="E137" s="5" t="e">
        <f t="shared" si="20"/>
        <v>#DIV/0!</v>
      </c>
      <c r="F137" s="4"/>
      <c r="G137" s="4"/>
      <c r="H137" s="4">
        <f t="shared" si="18"/>
        <v>0</v>
      </c>
      <c r="I137" s="4"/>
      <c r="J137" s="4"/>
      <c r="K137" s="4"/>
      <c r="L137" s="4">
        <f t="shared" si="21"/>
        <v>0</v>
      </c>
      <c r="M137" s="4">
        <f t="shared" si="17"/>
        <v>0</v>
      </c>
      <c r="N137" s="4"/>
      <c r="O137" s="4">
        <f t="shared" si="19"/>
        <v>0</v>
      </c>
    </row>
    <row r="138" spans="1:16" x14ac:dyDescent="0.25">
      <c r="E138" s="2" t="e">
        <f t="shared" si="20"/>
        <v>#DIV/0!</v>
      </c>
      <c r="H138">
        <f t="shared" si="18"/>
        <v>0</v>
      </c>
      <c r="L138">
        <f t="shared" si="21"/>
        <v>0</v>
      </c>
      <c r="M138">
        <f t="shared" si="17"/>
        <v>0</v>
      </c>
      <c r="O138">
        <f t="shared" si="19"/>
        <v>0</v>
      </c>
    </row>
    <row r="139" spans="1:16" x14ac:dyDescent="0.25">
      <c r="E139" s="2" t="e">
        <f t="shared" si="20"/>
        <v>#DIV/0!</v>
      </c>
      <c r="H139">
        <f t="shared" si="18"/>
        <v>0</v>
      </c>
      <c r="L139">
        <f t="shared" si="21"/>
        <v>0</v>
      </c>
      <c r="M139">
        <f t="shared" si="17"/>
        <v>0</v>
      </c>
      <c r="O139">
        <f t="shared" si="19"/>
        <v>0</v>
      </c>
    </row>
    <row r="140" spans="1:16" x14ac:dyDescent="0.25">
      <c r="E140" s="2" t="e">
        <f t="shared" si="20"/>
        <v>#DIV/0!</v>
      </c>
      <c r="H140">
        <f t="shared" si="18"/>
        <v>0</v>
      </c>
      <c r="L140">
        <f t="shared" si="21"/>
        <v>0</v>
      </c>
      <c r="M140">
        <f t="shared" si="17"/>
        <v>0</v>
      </c>
      <c r="O140">
        <f t="shared" si="19"/>
        <v>0</v>
      </c>
    </row>
    <row r="141" spans="1:16" x14ac:dyDescent="0.25">
      <c r="E141" s="2" t="e">
        <f t="shared" si="20"/>
        <v>#DIV/0!</v>
      </c>
      <c r="H141">
        <f t="shared" si="18"/>
        <v>0</v>
      </c>
      <c r="L141">
        <f t="shared" si="21"/>
        <v>0</v>
      </c>
      <c r="M141">
        <f t="shared" si="17"/>
        <v>0</v>
      </c>
      <c r="O141">
        <f t="shared" si="19"/>
        <v>0</v>
      </c>
    </row>
    <row r="142" spans="1:16" x14ac:dyDescent="0.25">
      <c r="E142" s="2" t="e">
        <f t="shared" si="20"/>
        <v>#DIV/0!</v>
      </c>
      <c r="H142">
        <f t="shared" si="18"/>
        <v>0</v>
      </c>
      <c r="L142">
        <f t="shared" si="21"/>
        <v>0</v>
      </c>
      <c r="M142">
        <f t="shared" si="17"/>
        <v>0</v>
      </c>
      <c r="O142">
        <f t="shared" si="19"/>
        <v>0</v>
      </c>
    </row>
    <row r="143" spans="1:16" x14ac:dyDescent="0.25">
      <c r="E143" s="2" t="e">
        <f t="shared" si="20"/>
        <v>#DIV/0!</v>
      </c>
      <c r="H143">
        <f t="shared" si="18"/>
        <v>0</v>
      </c>
      <c r="L143">
        <f t="shared" si="21"/>
        <v>0</v>
      </c>
      <c r="M143">
        <f t="shared" si="17"/>
        <v>0</v>
      </c>
      <c r="O143">
        <f t="shared" si="19"/>
        <v>0</v>
      </c>
    </row>
    <row r="144" spans="1:16" x14ac:dyDescent="0.25">
      <c r="E144" s="2" t="e">
        <f t="shared" si="20"/>
        <v>#DIV/0!</v>
      </c>
      <c r="H144">
        <f t="shared" si="18"/>
        <v>0</v>
      </c>
      <c r="M144">
        <f t="shared" si="17"/>
        <v>0</v>
      </c>
      <c r="O144">
        <f t="shared" si="19"/>
        <v>0</v>
      </c>
    </row>
    <row r="145" spans="5:15" x14ac:dyDescent="0.25">
      <c r="E145" s="2" t="e">
        <f t="shared" si="20"/>
        <v>#DIV/0!</v>
      </c>
      <c r="H145">
        <f t="shared" si="18"/>
        <v>0</v>
      </c>
      <c r="M145">
        <f t="shared" si="17"/>
        <v>0</v>
      </c>
      <c r="O145">
        <f t="shared" si="19"/>
        <v>0</v>
      </c>
    </row>
    <row r="146" spans="5:15" x14ac:dyDescent="0.25">
      <c r="E146" s="2" t="e">
        <f t="shared" si="20"/>
        <v>#DIV/0!</v>
      </c>
      <c r="H146">
        <f t="shared" si="18"/>
        <v>0</v>
      </c>
      <c r="M146">
        <f t="shared" si="17"/>
        <v>0</v>
      </c>
      <c r="O146">
        <f t="shared" si="19"/>
        <v>0</v>
      </c>
    </row>
    <row r="147" spans="5:15" x14ac:dyDescent="0.25">
      <c r="E147" s="2" t="e">
        <f t="shared" si="20"/>
        <v>#DIV/0!</v>
      </c>
      <c r="H147">
        <f t="shared" si="18"/>
        <v>0</v>
      </c>
      <c r="M147">
        <f t="shared" si="17"/>
        <v>0</v>
      </c>
      <c r="O147">
        <f t="shared" si="19"/>
        <v>0</v>
      </c>
    </row>
    <row r="148" spans="5:15" x14ac:dyDescent="0.25">
      <c r="E148" s="2" t="e">
        <f t="shared" si="20"/>
        <v>#DIV/0!</v>
      </c>
      <c r="H148">
        <f t="shared" si="18"/>
        <v>0</v>
      </c>
      <c r="M148">
        <f t="shared" si="17"/>
        <v>0</v>
      </c>
      <c r="O148">
        <f t="shared" si="19"/>
        <v>0</v>
      </c>
    </row>
    <row r="149" spans="5:15" x14ac:dyDescent="0.25">
      <c r="E149" s="2" t="e">
        <f t="shared" si="20"/>
        <v>#DIV/0!</v>
      </c>
      <c r="H149">
        <f t="shared" si="18"/>
        <v>0</v>
      </c>
      <c r="M149">
        <f t="shared" si="17"/>
        <v>0</v>
      </c>
      <c r="O149">
        <f t="shared" si="19"/>
        <v>0</v>
      </c>
    </row>
    <row r="150" spans="5:15" x14ac:dyDescent="0.25">
      <c r="E150" s="2" t="e">
        <f t="shared" si="20"/>
        <v>#DIV/0!</v>
      </c>
      <c r="H150">
        <f t="shared" si="18"/>
        <v>0</v>
      </c>
      <c r="M150">
        <f t="shared" si="17"/>
        <v>0</v>
      </c>
      <c r="O150">
        <f t="shared" si="19"/>
        <v>0</v>
      </c>
    </row>
    <row r="151" spans="5:15" x14ac:dyDescent="0.25">
      <c r="E151" s="2" t="e">
        <f t="shared" si="20"/>
        <v>#DIV/0!</v>
      </c>
      <c r="H151">
        <f t="shared" si="18"/>
        <v>0</v>
      </c>
      <c r="M151">
        <f t="shared" si="17"/>
        <v>0</v>
      </c>
      <c r="O151">
        <f t="shared" si="19"/>
        <v>0</v>
      </c>
    </row>
    <row r="152" spans="5:15" x14ac:dyDescent="0.25">
      <c r="E152" s="2" t="e">
        <f t="shared" si="20"/>
        <v>#DIV/0!</v>
      </c>
      <c r="H152">
        <f t="shared" si="18"/>
        <v>0</v>
      </c>
      <c r="M152">
        <f t="shared" si="17"/>
        <v>0</v>
      </c>
      <c r="O152">
        <f t="shared" si="19"/>
        <v>0</v>
      </c>
    </row>
    <row r="153" spans="5:15" x14ac:dyDescent="0.25">
      <c r="E153" s="2" t="e">
        <f t="shared" si="20"/>
        <v>#DIV/0!</v>
      </c>
      <c r="H153">
        <f t="shared" si="18"/>
        <v>0</v>
      </c>
      <c r="M153">
        <f t="shared" si="17"/>
        <v>0</v>
      </c>
      <c r="O153">
        <f t="shared" si="19"/>
        <v>0</v>
      </c>
    </row>
    <row r="154" spans="5:15" x14ac:dyDescent="0.25">
      <c r="E154" s="2" t="e">
        <f t="shared" si="20"/>
        <v>#DIV/0!</v>
      </c>
      <c r="H154">
        <f t="shared" si="18"/>
        <v>0</v>
      </c>
      <c r="M154">
        <f t="shared" si="17"/>
        <v>0</v>
      </c>
      <c r="O154">
        <f t="shared" si="19"/>
        <v>0</v>
      </c>
    </row>
    <row r="155" spans="5:15" x14ac:dyDescent="0.25">
      <c r="E155" s="2" t="e">
        <f t="shared" si="20"/>
        <v>#DIV/0!</v>
      </c>
      <c r="H155">
        <f t="shared" si="18"/>
        <v>0</v>
      </c>
      <c r="M155">
        <f t="shared" si="17"/>
        <v>0</v>
      </c>
      <c r="O155">
        <f t="shared" si="19"/>
        <v>0</v>
      </c>
    </row>
    <row r="156" spans="5:15" x14ac:dyDescent="0.25">
      <c r="E156" s="2" t="e">
        <f t="shared" si="20"/>
        <v>#DIV/0!</v>
      </c>
      <c r="H156">
        <f t="shared" si="18"/>
        <v>0</v>
      </c>
      <c r="M156">
        <f t="shared" si="17"/>
        <v>0</v>
      </c>
      <c r="O156">
        <f t="shared" si="19"/>
        <v>0</v>
      </c>
    </row>
    <row r="157" spans="5:15" x14ac:dyDescent="0.25">
      <c r="E157" s="2" t="e">
        <f t="shared" si="20"/>
        <v>#DIV/0!</v>
      </c>
      <c r="H157">
        <f t="shared" si="18"/>
        <v>0</v>
      </c>
      <c r="M157">
        <f t="shared" si="17"/>
        <v>0</v>
      </c>
      <c r="O157">
        <f t="shared" si="19"/>
        <v>0</v>
      </c>
    </row>
    <row r="158" spans="5:15" x14ac:dyDescent="0.25">
      <c r="E158" s="2" t="e">
        <f t="shared" si="20"/>
        <v>#DIV/0!</v>
      </c>
      <c r="H158">
        <f t="shared" si="18"/>
        <v>0</v>
      </c>
      <c r="M158">
        <f t="shared" si="17"/>
        <v>0</v>
      </c>
      <c r="O158">
        <f t="shared" si="19"/>
        <v>0</v>
      </c>
    </row>
    <row r="159" spans="5:15" x14ac:dyDescent="0.25">
      <c r="E159" s="2" t="e">
        <f t="shared" si="20"/>
        <v>#DIV/0!</v>
      </c>
      <c r="H159">
        <f t="shared" si="18"/>
        <v>0</v>
      </c>
      <c r="M159">
        <f t="shared" si="17"/>
        <v>0</v>
      </c>
      <c r="O159">
        <f t="shared" si="19"/>
        <v>0</v>
      </c>
    </row>
    <row r="160" spans="5:15" x14ac:dyDescent="0.25">
      <c r="E160" s="2" t="e">
        <f t="shared" si="20"/>
        <v>#DIV/0!</v>
      </c>
      <c r="H160">
        <f t="shared" si="18"/>
        <v>0</v>
      </c>
      <c r="M160">
        <f t="shared" si="17"/>
        <v>0</v>
      </c>
      <c r="O160">
        <f t="shared" si="19"/>
        <v>0</v>
      </c>
    </row>
    <row r="161" spans="5:15" x14ac:dyDescent="0.25">
      <c r="E161" s="2" t="e">
        <f t="shared" si="20"/>
        <v>#DIV/0!</v>
      </c>
      <c r="H161">
        <f t="shared" si="18"/>
        <v>0</v>
      </c>
      <c r="M161">
        <f t="shared" si="17"/>
        <v>0</v>
      </c>
      <c r="O161">
        <f t="shared" si="19"/>
        <v>0</v>
      </c>
    </row>
    <row r="162" spans="5:15" x14ac:dyDescent="0.25">
      <c r="E162" s="2" t="e">
        <f t="shared" si="20"/>
        <v>#DIV/0!</v>
      </c>
      <c r="H162">
        <f t="shared" si="18"/>
        <v>0</v>
      </c>
      <c r="M162">
        <f t="shared" si="17"/>
        <v>0</v>
      </c>
      <c r="O162">
        <f t="shared" si="19"/>
        <v>0</v>
      </c>
    </row>
    <row r="163" spans="5:15" x14ac:dyDescent="0.25">
      <c r="E163" t="e">
        <f t="shared" si="20"/>
        <v>#DIV/0!</v>
      </c>
      <c r="H163">
        <f t="shared" si="18"/>
        <v>0</v>
      </c>
      <c r="M163">
        <f t="shared" si="17"/>
        <v>0</v>
      </c>
      <c r="O163">
        <f t="shared" si="19"/>
        <v>0</v>
      </c>
    </row>
    <row r="164" spans="5:15" x14ac:dyDescent="0.25">
      <c r="E164" t="e">
        <f t="shared" si="20"/>
        <v>#DIV/0!</v>
      </c>
      <c r="H164">
        <f t="shared" si="18"/>
        <v>0</v>
      </c>
      <c r="M164">
        <f t="shared" si="17"/>
        <v>0</v>
      </c>
      <c r="O164">
        <f t="shared" si="19"/>
        <v>0</v>
      </c>
    </row>
    <row r="165" spans="5:15" x14ac:dyDescent="0.25">
      <c r="E165" t="e">
        <f t="shared" si="20"/>
        <v>#DIV/0!</v>
      </c>
      <c r="H165">
        <f t="shared" si="18"/>
        <v>0</v>
      </c>
      <c r="M165">
        <f t="shared" si="17"/>
        <v>0</v>
      </c>
      <c r="O165">
        <f t="shared" si="19"/>
        <v>0</v>
      </c>
    </row>
    <row r="166" spans="5:15" x14ac:dyDescent="0.25">
      <c r="E166" t="e">
        <f t="shared" si="20"/>
        <v>#DIV/0!</v>
      </c>
      <c r="H166">
        <f t="shared" si="18"/>
        <v>0</v>
      </c>
      <c r="M166">
        <f t="shared" si="17"/>
        <v>0</v>
      </c>
      <c r="O166">
        <f t="shared" si="19"/>
        <v>0</v>
      </c>
    </row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CA1ED-9C80-4651-8E7D-59723CBBA0BA}">
  <dimension ref="A1:AA185"/>
  <sheetViews>
    <sheetView zoomScale="110" zoomScaleNormal="110" workbookViewId="0">
      <selection activeCell="H14" sqref="H14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65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66</v>
      </c>
      <c r="B3" s="3">
        <f>1*1</f>
        <v>1</v>
      </c>
      <c r="C3" s="3">
        <f>1*3</f>
        <v>3</v>
      </c>
      <c r="D3" s="3"/>
      <c r="E3" s="2">
        <f t="shared" ref="E3:E69" si="0">(B3)/(B3+C3+D3)</f>
        <v>0.25</v>
      </c>
      <c r="F3" s="3">
        <f>0+1+2+2</f>
        <v>5</v>
      </c>
      <c r="G3" s="3">
        <f>2+6+1+6</f>
        <v>15</v>
      </c>
      <c r="H3">
        <f>F3-G3</f>
        <v>-10</v>
      </c>
      <c r="J3">
        <f>40*1</f>
        <v>40</v>
      </c>
      <c r="L3">
        <f t="shared" ref="L3:L69" si="1">B3*10</f>
        <v>10</v>
      </c>
      <c r="M3">
        <f t="shared" ref="M3:M69" si="2">D3*5</f>
        <v>0</v>
      </c>
      <c r="N3">
        <f t="shared" ref="N3:N12" si="3">10*1</f>
        <v>10</v>
      </c>
      <c r="O3">
        <f t="shared" ref="O3:O69" si="4">SUM(I3:N3)</f>
        <v>60</v>
      </c>
    </row>
    <row r="4" spans="1:27" x14ac:dyDescent="0.25">
      <c r="A4" s="3" t="s">
        <v>67</v>
      </c>
      <c r="B4" s="3">
        <f>1*2</f>
        <v>2</v>
      </c>
      <c r="C4" s="3">
        <f>1*4</f>
        <v>4</v>
      </c>
      <c r="D4" s="3"/>
      <c r="E4" s="2">
        <f t="shared" si="0"/>
        <v>0.33333333333333331</v>
      </c>
      <c r="F4" s="3">
        <f>2+9+0+5+4+1</f>
        <v>21</v>
      </c>
      <c r="G4" s="3">
        <f>0+5+12+12+16+4</f>
        <v>49</v>
      </c>
      <c r="H4">
        <f t="shared" ref="H4:H18" si="5">F4-G4</f>
        <v>-28</v>
      </c>
      <c r="K4">
        <f>20*1</f>
        <v>20</v>
      </c>
      <c r="L4">
        <f t="shared" si="1"/>
        <v>20</v>
      </c>
      <c r="M4">
        <f t="shared" si="2"/>
        <v>0</v>
      </c>
      <c r="N4">
        <f>10*2</f>
        <v>20</v>
      </c>
      <c r="O4">
        <f t="shared" si="4"/>
        <v>60</v>
      </c>
    </row>
    <row r="5" spans="1:27" x14ac:dyDescent="0.25">
      <c r="A5" s="3" t="s">
        <v>68</v>
      </c>
      <c r="B5" s="3">
        <f>1*4</f>
        <v>4</v>
      </c>
      <c r="C5" s="3"/>
      <c r="D5" s="3"/>
      <c r="E5" s="2">
        <f t="shared" si="0"/>
        <v>1</v>
      </c>
      <c r="F5" s="3">
        <f>5+6+12+2</f>
        <v>25</v>
      </c>
      <c r="G5" s="3">
        <f>4+1+0+1</f>
        <v>6</v>
      </c>
      <c r="H5">
        <f t="shared" si="5"/>
        <v>19</v>
      </c>
      <c r="I5">
        <f>60*1</f>
        <v>60</v>
      </c>
      <c r="L5">
        <f t="shared" si="1"/>
        <v>40</v>
      </c>
      <c r="M5">
        <f t="shared" si="2"/>
        <v>0</v>
      </c>
      <c r="N5">
        <f t="shared" si="3"/>
        <v>10</v>
      </c>
      <c r="O5">
        <f t="shared" si="4"/>
        <v>110</v>
      </c>
    </row>
    <row r="6" spans="1:27" x14ac:dyDescent="0.25">
      <c r="A6" s="3" t="s">
        <v>95</v>
      </c>
      <c r="B6" s="3">
        <f>1*2</f>
        <v>2</v>
      </c>
      <c r="C6" s="3">
        <f>1*1</f>
        <v>1</v>
      </c>
      <c r="D6" s="3"/>
      <c r="E6" s="2">
        <f t="shared" ref="E6" si="6">(B6)/(B6+C6+D6)</f>
        <v>0.66666666666666663</v>
      </c>
      <c r="F6" s="3">
        <f>12+7+1</f>
        <v>20</v>
      </c>
      <c r="G6" s="3">
        <f>5+6+2</f>
        <v>13</v>
      </c>
      <c r="H6">
        <f t="shared" ref="H6" si="7">F6-G6</f>
        <v>7</v>
      </c>
      <c r="K6">
        <f>20*1</f>
        <v>20</v>
      </c>
      <c r="L6">
        <f t="shared" ref="L6" si="8">B6*10</f>
        <v>20</v>
      </c>
      <c r="M6">
        <f t="shared" ref="M6" si="9">D6*5</f>
        <v>0</v>
      </c>
      <c r="N6">
        <f t="shared" si="3"/>
        <v>10</v>
      </c>
      <c r="O6">
        <f t="shared" ref="O6" si="10">SUM(I6:N6)</f>
        <v>50</v>
      </c>
    </row>
    <row r="7" spans="1:27" x14ac:dyDescent="0.25">
      <c r="A7" s="3" t="s">
        <v>69</v>
      </c>
      <c r="B7" s="3">
        <f>1*7</f>
        <v>7</v>
      </c>
      <c r="C7" s="3">
        <f>1*1</f>
        <v>1</v>
      </c>
      <c r="D7" s="3"/>
      <c r="E7" s="2">
        <f t="shared" si="0"/>
        <v>0.875</v>
      </c>
      <c r="F7" s="3">
        <f>11+1+4+6+12+12+12+10</f>
        <v>68</v>
      </c>
      <c r="G7" s="3">
        <f>4+7+3+2+0+1+1+2</f>
        <v>20</v>
      </c>
      <c r="H7">
        <f t="shared" si="5"/>
        <v>48</v>
      </c>
      <c r="I7">
        <f>60*2</f>
        <v>120</v>
      </c>
      <c r="L7">
        <f t="shared" si="1"/>
        <v>70</v>
      </c>
      <c r="M7">
        <f t="shared" si="2"/>
        <v>0</v>
      </c>
      <c r="N7">
        <f>10*2</f>
        <v>20</v>
      </c>
      <c r="O7">
        <f t="shared" si="4"/>
        <v>210</v>
      </c>
    </row>
    <row r="8" spans="1:27" x14ac:dyDescent="0.25">
      <c r="A8" s="3" t="s">
        <v>167</v>
      </c>
      <c r="B8" s="3">
        <f>1*3</f>
        <v>3</v>
      </c>
      <c r="C8" s="3">
        <f>1*1</f>
        <v>1</v>
      </c>
      <c r="D8" s="3"/>
      <c r="E8" s="2">
        <f t="shared" si="0"/>
        <v>0.75</v>
      </c>
      <c r="F8" s="3">
        <f>8+11+3+5</f>
        <v>27</v>
      </c>
      <c r="G8" s="3">
        <f>1+2+2+8</f>
        <v>13</v>
      </c>
      <c r="H8">
        <f>F8-G8</f>
        <v>14</v>
      </c>
      <c r="J8">
        <f>40*1</f>
        <v>40</v>
      </c>
      <c r="L8">
        <f t="shared" si="1"/>
        <v>30</v>
      </c>
      <c r="M8">
        <f t="shared" si="2"/>
        <v>0</v>
      </c>
      <c r="N8">
        <f>10*1</f>
        <v>10</v>
      </c>
      <c r="O8">
        <f t="shared" si="4"/>
        <v>80</v>
      </c>
    </row>
    <row r="9" spans="1:27" x14ac:dyDescent="0.25">
      <c r="A9" s="3" t="s">
        <v>70</v>
      </c>
      <c r="B9" s="3">
        <f>1*4</f>
        <v>4</v>
      </c>
      <c r="C9" s="3">
        <f>1*3</f>
        <v>3</v>
      </c>
      <c r="D9" s="3"/>
      <c r="E9" s="2">
        <f t="shared" si="0"/>
        <v>0.5714285714285714</v>
      </c>
      <c r="F9" s="3">
        <f>6+7+5+1+4+6+10+1</f>
        <v>40</v>
      </c>
      <c r="G9" s="3">
        <f>0+1+3+2+5+7+0+12</f>
        <v>30</v>
      </c>
      <c r="H9">
        <f t="shared" si="5"/>
        <v>10</v>
      </c>
      <c r="J9">
        <f>40*1</f>
        <v>40</v>
      </c>
      <c r="L9">
        <f t="shared" si="1"/>
        <v>40</v>
      </c>
      <c r="M9">
        <f t="shared" si="2"/>
        <v>0</v>
      </c>
      <c r="N9">
        <f>10*2</f>
        <v>20</v>
      </c>
      <c r="O9">
        <f t="shared" si="4"/>
        <v>100</v>
      </c>
    </row>
    <row r="10" spans="1:27" x14ac:dyDescent="0.25">
      <c r="A10" s="3" t="s">
        <v>71</v>
      </c>
      <c r="B10" s="3"/>
      <c r="C10" s="3">
        <f>1*3</f>
        <v>3</v>
      </c>
      <c r="D10" s="3"/>
      <c r="E10" s="2">
        <f t="shared" si="0"/>
        <v>0</v>
      </c>
      <c r="F10" s="3">
        <f>4+0+3</f>
        <v>7</v>
      </c>
      <c r="G10" s="3">
        <f>11+7+4</f>
        <v>22</v>
      </c>
      <c r="H10">
        <f t="shared" si="5"/>
        <v>-15</v>
      </c>
      <c r="L10">
        <f t="shared" si="1"/>
        <v>0</v>
      </c>
      <c r="M10">
        <f t="shared" si="2"/>
        <v>0</v>
      </c>
      <c r="N10">
        <f t="shared" si="3"/>
        <v>10</v>
      </c>
      <c r="O10">
        <f t="shared" si="4"/>
        <v>10</v>
      </c>
    </row>
    <row r="11" spans="1:27" x14ac:dyDescent="0.25">
      <c r="A11" s="3" t="s">
        <v>80</v>
      </c>
      <c r="B11" s="3">
        <f>1*3</f>
        <v>3</v>
      </c>
      <c r="C11" s="3">
        <f>1*5</f>
        <v>5</v>
      </c>
      <c r="D11" s="3"/>
      <c r="E11" s="2">
        <f t="shared" si="0"/>
        <v>0.375</v>
      </c>
      <c r="F11" s="3">
        <f>0+16+4+2+2+1+2+2</f>
        <v>29</v>
      </c>
      <c r="G11" s="3">
        <f>12+4+1+1+10+17+11+3</f>
        <v>59</v>
      </c>
      <c r="H11">
        <f t="shared" si="5"/>
        <v>-30</v>
      </c>
      <c r="J11">
        <f>40*1</f>
        <v>40</v>
      </c>
      <c r="L11">
        <f t="shared" si="1"/>
        <v>30</v>
      </c>
      <c r="M11">
        <f t="shared" si="2"/>
        <v>0</v>
      </c>
      <c r="N11">
        <f>10*2</f>
        <v>20</v>
      </c>
      <c r="O11">
        <f t="shared" si="4"/>
        <v>90</v>
      </c>
    </row>
    <row r="12" spans="1:27" x14ac:dyDescent="0.25">
      <c r="A12" s="3" t="s">
        <v>72</v>
      </c>
      <c r="B12" s="3">
        <f>1*1</f>
        <v>1</v>
      </c>
      <c r="C12" s="3">
        <f>1*2</f>
        <v>2</v>
      </c>
      <c r="D12" s="3"/>
      <c r="E12" s="2">
        <f t="shared" si="0"/>
        <v>0.33333333333333331</v>
      </c>
      <c r="F12" s="3">
        <f>0+7+3</f>
        <v>10</v>
      </c>
      <c r="G12" s="3">
        <f>6+0+5</f>
        <v>11</v>
      </c>
      <c r="H12">
        <f t="shared" si="5"/>
        <v>-1</v>
      </c>
      <c r="L12">
        <f t="shared" si="1"/>
        <v>10</v>
      </c>
      <c r="M12">
        <f t="shared" si="2"/>
        <v>0</v>
      </c>
      <c r="N12">
        <f t="shared" si="3"/>
        <v>10</v>
      </c>
      <c r="O12">
        <f t="shared" si="4"/>
        <v>20</v>
      </c>
    </row>
    <row r="13" spans="1:27" x14ac:dyDescent="0.25">
      <c r="A13" s="3" t="s">
        <v>34</v>
      </c>
      <c r="B13" s="3"/>
      <c r="C13" s="3">
        <f>1*5</f>
        <v>5</v>
      </c>
      <c r="D13" s="3">
        <f>1*1</f>
        <v>1</v>
      </c>
      <c r="E13" s="2">
        <f t="shared" si="0"/>
        <v>0</v>
      </c>
      <c r="F13" s="3">
        <f>4+5+1+3+1+1</f>
        <v>15</v>
      </c>
      <c r="G13" s="3">
        <f>5+9+2+3+8+5</f>
        <v>32</v>
      </c>
      <c r="H13">
        <f t="shared" si="5"/>
        <v>-17</v>
      </c>
      <c r="K13">
        <f>20*2</f>
        <v>40</v>
      </c>
      <c r="L13">
        <f t="shared" si="1"/>
        <v>0</v>
      </c>
      <c r="M13">
        <f t="shared" si="2"/>
        <v>5</v>
      </c>
      <c r="N13">
        <f>10*2</f>
        <v>20</v>
      </c>
      <c r="O13">
        <f t="shared" si="4"/>
        <v>65</v>
      </c>
    </row>
    <row r="14" spans="1:27" x14ac:dyDescent="0.25">
      <c r="A14" s="3" t="s">
        <v>64</v>
      </c>
      <c r="B14" s="3">
        <f>1*4</f>
        <v>4</v>
      </c>
      <c r="C14" s="3">
        <f>1*2</f>
        <v>2</v>
      </c>
      <c r="D14" s="3">
        <f>1*1</f>
        <v>1</v>
      </c>
      <c r="E14" s="2">
        <f t="shared" ref="E14" si="11">(B14)/(B14+C14+D14)</f>
        <v>0.5714285714285714</v>
      </c>
      <c r="F14" s="3">
        <f>5+1+0+3+17+5+8</f>
        <v>39</v>
      </c>
      <c r="G14" s="3">
        <f>4+12+10+3+1+1+5</f>
        <v>36</v>
      </c>
      <c r="H14">
        <f t="shared" ref="H14" si="12">F14-G14</f>
        <v>3</v>
      </c>
      <c r="I14">
        <f>60*1</f>
        <v>60</v>
      </c>
      <c r="L14">
        <f t="shared" ref="L14" si="13">B14*10</f>
        <v>40</v>
      </c>
      <c r="M14">
        <f t="shared" ref="M14" si="14">D14*5</f>
        <v>5</v>
      </c>
      <c r="N14">
        <f>10*2</f>
        <v>20</v>
      </c>
      <c r="O14">
        <f t="shared" ref="O14" si="15">SUM(I14:N14)</f>
        <v>125</v>
      </c>
    </row>
    <row r="15" spans="1:27" x14ac:dyDescent="0.25">
      <c r="B15" s="3"/>
      <c r="C15" s="3"/>
      <c r="D15" s="3"/>
      <c r="E15" s="2" t="e">
        <f t="shared" si="0"/>
        <v>#DIV/0!</v>
      </c>
      <c r="F15" s="3"/>
      <c r="G15" s="3"/>
      <c r="H15">
        <f t="shared" si="5"/>
        <v>0</v>
      </c>
      <c r="L15">
        <f t="shared" si="1"/>
        <v>0</v>
      </c>
      <c r="M15">
        <f t="shared" si="2"/>
        <v>0</v>
      </c>
      <c r="O15">
        <f t="shared" si="4"/>
        <v>0</v>
      </c>
    </row>
    <row r="16" spans="1:27" x14ac:dyDescent="0.25">
      <c r="B16" s="3"/>
      <c r="C16" s="3"/>
      <c r="D16" s="3"/>
      <c r="E16" s="2" t="e">
        <f t="shared" si="0"/>
        <v>#DIV/0!</v>
      </c>
      <c r="F16" s="3"/>
      <c r="G16" s="3"/>
      <c r="H16">
        <f t="shared" si="5"/>
        <v>0</v>
      </c>
      <c r="L16">
        <f t="shared" si="1"/>
        <v>0</v>
      </c>
      <c r="M16">
        <f t="shared" si="2"/>
        <v>0</v>
      </c>
      <c r="O16">
        <f t="shared" si="4"/>
        <v>0</v>
      </c>
    </row>
    <row r="17" spans="2:15" x14ac:dyDescent="0.25">
      <c r="B17" s="3"/>
      <c r="C17" s="3"/>
      <c r="D17" s="3"/>
      <c r="E17" s="2" t="e">
        <f t="shared" si="0"/>
        <v>#DIV/0!</v>
      </c>
      <c r="F17" s="3"/>
      <c r="G17" s="3"/>
      <c r="H17">
        <f t="shared" si="5"/>
        <v>0</v>
      </c>
      <c r="L17">
        <f t="shared" si="1"/>
        <v>0</v>
      </c>
      <c r="M17">
        <f t="shared" si="2"/>
        <v>0</v>
      </c>
      <c r="O17">
        <f t="shared" si="4"/>
        <v>0</v>
      </c>
    </row>
    <row r="18" spans="2:15" x14ac:dyDescent="0.25">
      <c r="B18" s="3"/>
      <c r="C18" s="3"/>
      <c r="D18" s="3"/>
      <c r="E18" s="2" t="e">
        <f t="shared" si="0"/>
        <v>#DIV/0!</v>
      </c>
      <c r="F18" s="3"/>
      <c r="G18" s="3"/>
      <c r="H18">
        <f t="shared" si="5"/>
        <v>0</v>
      </c>
      <c r="L18">
        <f t="shared" si="1"/>
        <v>0</v>
      </c>
      <c r="M18">
        <f t="shared" si="2"/>
        <v>0</v>
      </c>
      <c r="O18">
        <f t="shared" si="4"/>
        <v>0</v>
      </c>
    </row>
    <row r="19" spans="2:15" x14ac:dyDescent="0.25">
      <c r="B19" s="3"/>
      <c r="C19" s="3"/>
      <c r="D19" s="3"/>
      <c r="E19" s="2" t="e">
        <f t="shared" si="0"/>
        <v>#DIV/0!</v>
      </c>
      <c r="F19" s="3"/>
      <c r="G19" s="3"/>
      <c r="H19">
        <f>F19-G19</f>
        <v>0</v>
      </c>
      <c r="L19">
        <f t="shared" si="1"/>
        <v>0</v>
      </c>
      <c r="M19">
        <f t="shared" si="2"/>
        <v>0</v>
      </c>
      <c r="O19">
        <f t="shared" si="4"/>
        <v>0</v>
      </c>
    </row>
    <row r="20" spans="2:15" x14ac:dyDescent="0.25">
      <c r="B20" s="3"/>
      <c r="C20" s="3"/>
      <c r="D20" s="3"/>
      <c r="E20" s="2" t="e">
        <f t="shared" si="0"/>
        <v>#DIV/0!</v>
      </c>
      <c r="F20" s="3"/>
      <c r="G20" s="3"/>
      <c r="H20">
        <f t="shared" ref="H20" si="16">F20-G20</f>
        <v>0</v>
      </c>
      <c r="L20">
        <f t="shared" si="1"/>
        <v>0</v>
      </c>
      <c r="M20">
        <f t="shared" si="2"/>
        <v>0</v>
      </c>
      <c r="O20">
        <f t="shared" si="4"/>
        <v>0</v>
      </c>
    </row>
    <row r="21" spans="2:15" x14ac:dyDescent="0.25">
      <c r="B21" s="3"/>
      <c r="C21" s="3"/>
      <c r="D21" s="3"/>
      <c r="E21" s="2" t="e">
        <f t="shared" si="0"/>
        <v>#DIV/0!</v>
      </c>
      <c r="F21" s="3"/>
      <c r="G21" s="3"/>
      <c r="H21">
        <f>F21-G21</f>
        <v>0</v>
      </c>
      <c r="L21">
        <f t="shared" si="1"/>
        <v>0</v>
      </c>
      <c r="M21">
        <f t="shared" si="2"/>
        <v>0</v>
      </c>
      <c r="O21">
        <f t="shared" si="4"/>
        <v>0</v>
      </c>
    </row>
    <row r="22" spans="2:15" x14ac:dyDescent="0.25">
      <c r="B22" s="3"/>
      <c r="C22" s="3"/>
      <c r="D22" s="3"/>
      <c r="E22" s="2" t="e">
        <f t="shared" si="0"/>
        <v>#DIV/0!</v>
      </c>
      <c r="F22" s="3"/>
      <c r="G22" s="3"/>
      <c r="H22">
        <f t="shared" ref="H22:H72" si="17">F22-G22</f>
        <v>0</v>
      </c>
      <c r="L22">
        <f t="shared" si="1"/>
        <v>0</v>
      </c>
      <c r="M22">
        <f t="shared" si="2"/>
        <v>0</v>
      </c>
      <c r="O22">
        <f t="shared" si="4"/>
        <v>0</v>
      </c>
    </row>
    <row r="23" spans="2:15" x14ac:dyDescent="0.25">
      <c r="B23" s="3"/>
      <c r="C23" s="3"/>
      <c r="D23" s="3"/>
      <c r="E23" s="2" t="e">
        <f t="shared" si="0"/>
        <v>#DIV/0!</v>
      </c>
      <c r="F23" s="3"/>
      <c r="G23" s="3"/>
      <c r="H23">
        <f t="shared" si="17"/>
        <v>0</v>
      </c>
      <c r="L23">
        <f t="shared" si="1"/>
        <v>0</v>
      </c>
      <c r="M23">
        <f t="shared" si="2"/>
        <v>0</v>
      </c>
      <c r="O23">
        <f t="shared" si="4"/>
        <v>0</v>
      </c>
    </row>
    <row r="24" spans="2:15" x14ac:dyDescent="0.25">
      <c r="B24" s="3"/>
      <c r="C24" s="3"/>
      <c r="D24" s="3"/>
      <c r="E24" s="2" t="e">
        <f t="shared" si="0"/>
        <v>#DIV/0!</v>
      </c>
      <c r="F24" s="3"/>
      <c r="G24" s="3"/>
      <c r="H24">
        <f t="shared" si="17"/>
        <v>0</v>
      </c>
      <c r="L24">
        <f t="shared" si="1"/>
        <v>0</v>
      </c>
      <c r="M24">
        <f t="shared" si="2"/>
        <v>0</v>
      </c>
      <c r="O24">
        <f t="shared" si="4"/>
        <v>0</v>
      </c>
    </row>
    <row r="25" spans="2:15" x14ac:dyDescent="0.25">
      <c r="B25" s="3"/>
      <c r="C25" s="3"/>
      <c r="D25" s="3"/>
      <c r="E25" s="2" t="e">
        <f t="shared" si="0"/>
        <v>#DIV/0!</v>
      </c>
      <c r="F25" s="3"/>
      <c r="G25" s="3"/>
      <c r="H25">
        <f t="shared" si="17"/>
        <v>0</v>
      </c>
      <c r="L25">
        <f t="shared" si="1"/>
        <v>0</v>
      </c>
      <c r="M25">
        <f t="shared" si="2"/>
        <v>0</v>
      </c>
      <c r="O25">
        <f t="shared" si="4"/>
        <v>0</v>
      </c>
    </row>
    <row r="26" spans="2:15" x14ac:dyDescent="0.25">
      <c r="B26" s="3"/>
      <c r="C26" s="3"/>
      <c r="D26" s="3"/>
      <c r="E26" s="2" t="e">
        <f t="shared" si="0"/>
        <v>#DIV/0!</v>
      </c>
      <c r="F26" s="3"/>
      <c r="G26" s="3"/>
      <c r="H26">
        <f t="shared" si="17"/>
        <v>0</v>
      </c>
      <c r="L26">
        <f t="shared" si="1"/>
        <v>0</v>
      </c>
      <c r="M26">
        <f t="shared" si="2"/>
        <v>0</v>
      </c>
      <c r="O26">
        <f t="shared" si="4"/>
        <v>0</v>
      </c>
    </row>
    <row r="27" spans="2:15" x14ac:dyDescent="0.25">
      <c r="B27" s="3"/>
      <c r="C27" s="3"/>
      <c r="D27" s="3"/>
      <c r="E27" s="2" t="e">
        <f t="shared" si="0"/>
        <v>#DIV/0!</v>
      </c>
      <c r="F27" s="3"/>
      <c r="G27" s="3"/>
      <c r="H27">
        <f t="shared" si="17"/>
        <v>0</v>
      </c>
      <c r="L27">
        <f t="shared" si="1"/>
        <v>0</v>
      </c>
      <c r="M27">
        <f t="shared" si="2"/>
        <v>0</v>
      </c>
      <c r="O27">
        <f t="shared" si="4"/>
        <v>0</v>
      </c>
    </row>
    <row r="28" spans="2:15" x14ac:dyDescent="0.25">
      <c r="B28" s="3"/>
      <c r="C28" s="3"/>
      <c r="D28" s="3"/>
      <c r="E28" s="2" t="e">
        <f t="shared" si="0"/>
        <v>#DIV/0!</v>
      </c>
      <c r="F28" s="3"/>
      <c r="G28" s="3"/>
      <c r="H28">
        <f t="shared" si="17"/>
        <v>0</v>
      </c>
      <c r="L28">
        <f t="shared" si="1"/>
        <v>0</v>
      </c>
      <c r="M28">
        <f t="shared" si="2"/>
        <v>0</v>
      </c>
      <c r="O28">
        <f t="shared" si="4"/>
        <v>0</v>
      </c>
    </row>
    <row r="29" spans="2:15" x14ac:dyDescent="0.25">
      <c r="B29" s="3"/>
      <c r="C29" s="3"/>
      <c r="D29" s="3"/>
      <c r="E29" s="2" t="e">
        <f t="shared" si="0"/>
        <v>#DIV/0!</v>
      </c>
      <c r="F29" s="3"/>
      <c r="G29" s="3"/>
      <c r="H29">
        <f t="shared" si="17"/>
        <v>0</v>
      </c>
      <c r="L29">
        <f t="shared" si="1"/>
        <v>0</v>
      </c>
      <c r="M29">
        <f t="shared" si="2"/>
        <v>0</v>
      </c>
      <c r="O29">
        <f t="shared" si="4"/>
        <v>0</v>
      </c>
    </row>
    <row r="30" spans="2:15" x14ac:dyDescent="0.25">
      <c r="B30" s="3"/>
      <c r="C30" s="3"/>
      <c r="D30" s="3"/>
      <c r="E30" s="2" t="e">
        <f t="shared" si="0"/>
        <v>#DIV/0!</v>
      </c>
      <c r="F30" s="3"/>
      <c r="G30" s="3"/>
      <c r="H30">
        <f t="shared" si="17"/>
        <v>0</v>
      </c>
      <c r="L30">
        <f t="shared" si="1"/>
        <v>0</v>
      </c>
      <c r="M30">
        <f t="shared" si="2"/>
        <v>0</v>
      </c>
      <c r="O30">
        <f t="shared" si="4"/>
        <v>0</v>
      </c>
    </row>
    <row r="31" spans="2:15" x14ac:dyDescent="0.25">
      <c r="B31" s="3"/>
      <c r="C31" s="3"/>
      <c r="D31" s="3"/>
      <c r="E31" s="2" t="e">
        <f t="shared" si="0"/>
        <v>#DIV/0!</v>
      </c>
      <c r="F31" s="3"/>
      <c r="G31" s="3"/>
      <c r="H31">
        <f t="shared" si="17"/>
        <v>0</v>
      </c>
      <c r="L31">
        <f t="shared" si="1"/>
        <v>0</v>
      </c>
      <c r="M31">
        <f t="shared" si="2"/>
        <v>0</v>
      </c>
      <c r="O31">
        <f t="shared" si="4"/>
        <v>0</v>
      </c>
    </row>
    <row r="32" spans="2:15" x14ac:dyDescent="0.25">
      <c r="B32" s="3"/>
      <c r="C32" s="3"/>
      <c r="D32" s="3"/>
      <c r="E32" s="2" t="e">
        <f t="shared" si="0"/>
        <v>#DIV/0!</v>
      </c>
      <c r="F32" s="3"/>
      <c r="G32" s="3"/>
      <c r="H32">
        <f t="shared" si="17"/>
        <v>0</v>
      </c>
      <c r="L32">
        <f t="shared" si="1"/>
        <v>0</v>
      </c>
      <c r="M32">
        <f t="shared" si="2"/>
        <v>0</v>
      </c>
      <c r="O32">
        <f t="shared" si="4"/>
        <v>0</v>
      </c>
    </row>
    <row r="33" spans="2:15" x14ac:dyDescent="0.25">
      <c r="B33" s="3"/>
      <c r="C33" s="3"/>
      <c r="D33" s="3"/>
      <c r="E33" s="2" t="e">
        <f t="shared" si="0"/>
        <v>#DIV/0!</v>
      </c>
      <c r="F33" s="3"/>
      <c r="G33" s="3"/>
      <c r="H33">
        <f t="shared" si="17"/>
        <v>0</v>
      </c>
      <c r="L33">
        <f t="shared" si="1"/>
        <v>0</v>
      </c>
      <c r="M33">
        <f t="shared" si="2"/>
        <v>0</v>
      </c>
      <c r="O33">
        <f t="shared" si="4"/>
        <v>0</v>
      </c>
    </row>
    <row r="34" spans="2:15" x14ac:dyDescent="0.25">
      <c r="B34" s="3"/>
      <c r="C34" s="3"/>
      <c r="D34" s="3"/>
      <c r="E34" s="2" t="e">
        <f t="shared" si="0"/>
        <v>#DIV/0!</v>
      </c>
      <c r="F34" s="3"/>
      <c r="G34" s="3"/>
      <c r="H34">
        <f t="shared" si="17"/>
        <v>0</v>
      </c>
      <c r="L34">
        <f t="shared" si="1"/>
        <v>0</v>
      </c>
      <c r="M34">
        <f t="shared" si="2"/>
        <v>0</v>
      </c>
      <c r="O34">
        <f t="shared" si="4"/>
        <v>0</v>
      </c>
    </row>
    <row r="35" spans="2:15" x14ac:dyDescent="0.25">
      <c r="B35" s="3"/>
      <c r="C35" s="3"/>
      <c r="D35" s="3"/>
      <c r="E35" s="2" t="e">
        <f t="shared" si="0"/>
        <v>#DIV/0!</v>
      </c>
      <c r="F35" s="3"/>
      <c r="G35" s="3"/>
      <c r="H35">
        <f t="shared" si="17"/>
        <v>0</v>
      </c>
      <c r="L35">
        <f t="shared" si="1"/>
        <v>0</v>
      </c>
      <c r="M35">
        <f t="shared" si="2"/>
        <v>0</v>
      </c>
      <c r="O35">
        <f t="shared" si="4"/>
        <v>0</v>
      </c>
    </row>
    <row r="36" spans="2:15" x14ac:dyDescent="0.25">
      <c r="B36" s="3"/>
      <c r="C36" s="3"/>
      <c r="D36" s="3"/>
      <c r="E36" s="2" t="e">
        <f t="shared" si="0"/>
        <v>#DIV/0!</v>
      </c>
      <c r="F36" s="3"/>
      <c r="G36" s="3"/>
      <c r="H36">
        <f t="shared" si="17"/>
        <v>0</v>
      </c>
      <c r="L36">
        <f t="shared" si="1"/>
        <v>0</v>
      </c>
      <c r="M36">
        <f t="shared" si="2"/>
        <v>0</v>
      </c>
      <c r="O36">
        <f t="shared" si="4"/>
        <v>0</v>
      </c>
    </row>
    <row r="37" spans="2:15" x14ac:dyDescent="0.25">
      <c r="B37" s="3"/>
      <c r="C37" s="3"/>
      <c r="D37" s="3"/>
      <c r="E37" s="2" t="e">
        <f t="shared" si="0"/>
        <v>#DIV/0!</v>
      </c>
      <c r="F37" s="3"/>
      <c r="G37" s="3"/>
      <c r="H37">
        <f t="shared" si="17"/>
        <v>0</v>
      </c>
      <c r="L37">
        <f t="shared" si="1"/>
        <v>0</v>
      </c>
      <c r="M37">
        <f t="shared" si="2"/>
        <v>0</v>
      </c>
      <c r="O37">
        <f t="shared" si="4"/>
        <v>0</v>
      </c>
    </row>
    <row r="38" spans="2:15" x14ac:dyDescent="0.25">
      <c r="B38" s="3"/>
      <c r="C38" s="3"/>
      <c r="D38" s="3"/>
      <c r="E38" s="2" t="e">
        <f t="shared" si="0"/>
        <v>#DIV/0!</v>
      </c>
      <c r="F38" s="3"/>
      <c r="G38" s="3"/>
      <c r="H38">
        <f t="shared" si="17"/>
        <v>0</v>
      </c>
      <c r="L38">
        <f t="shared" si="1"/>
        <v>0</v>
      </c>
      <c r="M38">
        <f t="shared" si="2"/>
        <v>0</v>
      </c>
      <c r="O38">
        <f t="shared" si="4"/>
        <v>0</v>
      </c>
    </row>
    <row r="39" spans="2:15" x14ac:dyDescent="0.25">
      <c r="B39" s="3"/>
      <c r="C39" s="3"/>
      <c r="D39" s="3"/>
      <c r="E39" s="2" t="e">
        <f t="shared" si="0"/>
        <v>#DIV/0!</v>
      </c>
      <c r="F39" s="3"/>
      <c r="G39" s="3"/>
      <c r="H39">
        <f t="shared" si="17"/>
        <v>0</v>
      </c>
      <c r="L39">
        <f t="shared" si="1"/>
        <v>0</v>
      </c>
      <c r="M39">
        <f t="shared" si="2"/>
        <v>0</v>
      </c>
      <c r="O39">
        <f t="shared" si="4"/>
        <v>0</v>
      </c>
    </row>
    <row r="40" spans="2:15" x14ac:dyDescent="0.25">
      <c r="B40" s="3"/>
      <c r="C40" s="3"/>
      <c r="D40" s="3"/>
      <c r="E40" s="2" t="e">
        <f t="shared" si="0"/>
        <v>#DIV/0!</v>
      </c>
      <c r="F40" s="3"/>
      <c r="G40" s="3"/>
      <c r="H40">
        <f t="shared" si="17"/>
        <v>0</v>
      </c>
      <c r="L40">
        <f t="shared" si="1"/>
        <v>0</v>
      </c>
      <c r="M40">
        <f t="shared" si="2"/>
        <v>0</v>
      </c>
      <c r="O40">
        <f t="shared" si="4"/>
        <v>0</v>
      </c>
    </row>
    <row r="41" spans="2:15" x14ac:dyDescent="0.25">
      <c r="B41" s="3"/>
      <c r="C41" s="3"/>
      <c r="D41" s="3"/>
      <c r="E41" s="2" t="e">
        <f t="shared" si="0"/>
        <v>#DIV/0!</v>
      </c>
      <c r="F41" s="3"/>
      <c r="G41" s="3"/>
      <c r="H41">
        <f t="shared" si="17"/>
        <v>0</v>
      </c>
      <c r="L41">
        <f t="shared" si="1"/>
        <v>0</v>
      </c>
      <c r="M41">
        <f t="shared" si="2"/>
        <v>0</v>
      </c>
      <c r="O41">
        <f t="shared" si="4"/>
        <v>0</v>
      </c>
    </row>
    <row r="42" spans="2:15" x14ac:dyDescent="0.25">
      <c r="B42" s="3"/>
      <c r="C42" s="3"/>
      <c r="D42" s="3"/>
      <c r="E42" s="2" t="e">
        <f t="shared" si="0"/>
        <v>#DIV/0!</v>
      </c>
      <c r="F42" s="3"/>
      <c r="G42" s="3"/>
      <c r="H42">
        <f t="shared" si="17"/>
        <v>0</v>
      </c>
      <c r="L42">
        <f t="shared" si="1"/>
        <v>0</v>
      </c>
      <c r="M42">
        <f t="shared" si="2"/>
        <v>0</v>
      </c>
      <c r="O42">
        <f t="shared" si="4"/>
        <v>0</v>
      </c>
    </row>
    <row r="43" spans="2:15" x14ac:dyDescent="0.25">
      <c r="B43" s="3"/>
      <c r="C43" s="3"/>
      <c r="D43" s="3"/>
      <c r="E43" s="2" t="e">
        <f t="shared" si="0"/>
        <v>#DIV/0!</v>
      </c>
      <c r="F43" s="3"/>
      <c r="G43" s="3"/>
      <c r="H43">
        <f t="shared" si="17"/>
        <v>0</v>
      </c>
      <c r="L43">
        <f t="shared" si="1"/>
        <v>0</v>
      </c>
      <c r="M43">
        <f t="shared" si="2"/>
        <v>0</v>
      </c>
      <c r="O43">
        <f t="shared" si="4"/>
        <v>0</v>
      </c>
    </row>
    <row r="44" spans="2:15" x14ac:dyDescent="0.25">
      <c r="B44" s="3"/>
      <c r="C44" s="3"/>
      <c r="D44" s="3"/>
      <c r="E44" s="2" t="e">
        <f t="shared" si="0"/>
        <v>#DIV/0!</v>
      </c>
      <c r="F44" s="3"/>
      <c r="G44" s="3"/>
      <c r="H44">
        <f>F44-G44</f>
        <v>0</v>
      </c>
      <c r="L44">
        <f t="shared" si="1"/>
        <v>0</v>
      </c>
      <c r="M44">
        <f t="shared" si="2"/>
        <v>0</v>
      </c>
      <c r="O44">
        <f t="shared" si="4"/>
        <v>0</v>
      </c>
    </row>
    <row r="45" spans="2:15" x14ac:dyDescent="0.25">
      <c r="B45" s="3"/>
      <c r="C45" s="3"/>
      <c r="D45" s="3"/>
      <c r="E45" s="2" t="e">
        <f t="shared" si="0"/>
        <v>#DIV/0!</v>
      </c>
      <c r="F45" s="3"/>
      <c r="G45" s="3"/>
      <c r="H45">
        <f t="shared" ref="H45" si="18">F45-G45</f>
        <v>0</v>
      </c>
      <c r="L45">
        <f t="shared" si="1"/>
        <v>0</v>
      </c>
      <c r="M45">
        <f t="shared" si="2"/>
        <v>0</v>
      </c>
      <c r="O45">
        <f t="shared" si="4"/>
        <v>0</v>
      </c>
    </row>
    <row r="46" spans="2:15" x14ac:dyDescent="0.25">
      <c r="B46" s="3"/>
      <c r="C46" s="3"/>
      <c r="D46" s="3"/>
      <c r="E46" s="2" t="e">
        <f t="shared" si="0"/>
        <v>#DIV/0!</v>
      </c>
      <c r="F46" s="3"/>
      <c r="G46" s="3"/>
      <c r="H46">
        <f t="shared" si="17"/>
        <v>0</v>
      </c>
      <c r="L46">
        <f t="shared" si="1"/>
        <v>0</v>
      </c>
      <c r="M46">
        <f t="shared" si="2"/>
        <v>0</v>
      </c>
      <c r="O46">
        <f t="shared" si="4"/>
        <v>0</v>
      </c>
    </row>
    <row r="47" spans="2:15" x14ac:dyDescent="0.25">
      <c r="B47" s="3"/>
      <c r="C47" s="3"/>
      <c r="D47" s="3"/>
      <c r="E47" s="2" t="e">
        <f t="shared" si="0"/>
        <v>#DIV/0!</v>
      </c>
      <c r="F47" s="3"/>
      <c r="G47" s="3"/>
      <c r="H47">
        <f t="shared" si="17"/>
        <v>0</v>
      </c>
      <c r="L47">
        <f t="shared" si="1"/>
        <v>0</v>
      </c>
      <c r="M47">
        <f t="shared" si="2"/>
        <v>0</v>
      </c>
      <c r="O47">
        <f t="shared" si="4"/>
        <v>0</v>
      </c>
    </row>
    <row r="48" spans="2:15" x14ac:dyDescent="0.25">
      <c r="B48" s="3"/>
      <c r="C48" s="3"/>
      <c r="D48" s="3"/>
      <c r="E48" s="2" t="e">
        <f t="shared" si="0"/>
        <v>#DIV/0!</v>
      </c>
      <c r="F48" s="3"/>
      <c r="G48" s="3"/>
      <c r="H48">
        <f t="shared" si="17"/>
        <v>0</v>
      </c>
      <c r="L48">
        <f t="shared" si="1"/>
        <v>0</v>
      </c>
      <c r="M48">
        <f t="shared" si="2"/>
        <v>0</v>
      </c>
      <c r="O48">
        <f t="shared" si="4"/>
        <v>0</v>
      </c>
    </row>
    <row r="49" spans="2:15" x14ac:dyDescent="0.25">
      <c r="B49" s="3"/>
      <c r="C49" s="3"/>
      <c r="D49" s="3"/>
      <c r="E49" s="2" t="e">
        <f t="shared" si="0"/>
        <v>#DIV/0!</v>
      </c>
      <c r="F49" s="3"/>
      <c r="G49" s="3"/>
      <c r="H49">
        <f t="shared" si="17"/>
        <v>0</v>
      </c>
      <c r="L49">
        <f t="shared" si="1"/>
        <v>0</v>
      </c>
      <c r="M49">
        <f t="shared" si="2"/>
        <v>0</v>
      </c>
      <c r="O49">
        <f t="shared" si="4"/>
        <v>0</v>
      </c>
    </row>
    <row r="50" spans="2:15" x14ac:dyDescent="0.25">
      <c r="B50" s="3"/>
      <c r="C50" s="3"/>
      <c r="D50" s="3"/>
      <c r="E50" s="2" t="e">
        <f t="shared" si="0"/>
        <v>#DIV/0!</v>
      </c>
      <c r="F50" s="3"/>
      <c r="G50" s="3"/>
      <c r="H50">
        <f t="shared" si="17"/>
        <v>0</v>
      </c>
      <c r="L50">
        <f t="shared" si="1"/>
        <v>0</v>
      </c>
      <c r="M50">
        <f t="shared" si="2"/>
        <v>0</v>
      </c>
      <c r="O50">
        <f t="shared" si="4"/>
        <v>0</v>
      </c>
    </row>
    <row r="51" spans="2:15" x14ac:dyDescent="0.25">
      <c r="B51" s="3"/>
      <c r="C51" s="3"/>
      <c r="D51" s="3"/>
      <c r="E51" s="2" t="e">
        <f t="shared" si="0"/>
        <v>#DIV/0!</v>
      </c>
      <c r="F51" s="3"/>
      <c r="G51" s="3"/>
      <c r="H51">
        <f t="shared" si="17"/>
        <v>0</v>
      </c>
      <c r="L51">
        <f t="shared" si="1"/>
        <v>0</v>
      </c>
      <c r="M51">
        <f t="shared" si="2"/>
        <v>0</v>
      </c>
      <c r="O51">
        <f t="shared" si="4"/>
        <v>0</v>
      </c>
    </row>
    <row r="52" spans="2:15" x14ac:dyDescent="0.25">
      <c r="B52" s="3"/>
      <c r="C52" s="3"/>
      <c r="D52" s="3"/>
      <c r="E52" s="2" t="e">
        <f t="shared" si="0"/>
        <v>#DIV/0!</v>
      </c>
      <c r="F52" s="3"/>
      <c r="G52" s="3"/>
      <c r="H52">
        <f t="shared" si="17"/>
        <v>0</v>
      </c>
      <c r="L52">
        <f t="shared" si="1"/>
        <v>0</v>
      </c>
      <c r="M52">
        <f t="shared" si="2"/>
        <v>0</v>
      </c>
      <c r="O52">
        <f t="shared" si="4"/>
        <v>0</v>
      </c>
    </row>
    <row r="53" spans="2:15" x14ac:dyDescent="0.25">
      <c r="B53" s="3"/>
      <c r="C53" s="3"/>
      <c r="D53" s="3"/>
      <c r="E53" s="2" t="e">
        <f t="shared" si="0"/>
        <v>#DIV/0!</v>
      </c>
      <c r="F53" s="3"/>
      <c r="G53" s="3"/>
      <c r="H53">
        <f t="shared" si="17"/>
        <v>0</v>
      </c>
      <c r="L53">
        <f t="shared" si="1"/>
        <v>0</v>
      </c>
      <c r="M53">
        <f t="shared" si="2"/>
        <v>0</v>
      </c>
      <c r="O53">
        <f t="shared" si="4"/>
        <v>0</v>
      </c>
    </row>
    <row r="54" spans="2:15" x14ac:dyDescent="0.25">
      <c r="B54" s="3"/>
      <c r="C54" s="3"/>
      <c r="D54" s="3"/>
      <c r="E54" s="2" t="e">
        <f t="shared" si="0"/>
        <v>#DIV/0!</v>
      </c>
      <c r="F54" s="3"/>
      <c r="G54" s="3"/>
      <c r="H54">
        <f t="shared" si="17"/>
        <v>0</v>
      </c>
      <c r="L54">
        <f t="shared" si="1"/>
        <v>0</v>
      </c>
      <c r="M54">
        <f t="shared" si="2"/>
        <v>0</v>
      </c>
      <c r="O54">
        <f t="shared" si="4"/>
        <v>0</v>
      </c>
    </row>
    <row r="55" spans="2:15" x14ac:dyDescent="0.25">
      <c r="B55" s="3"/>
      <c r="C55" s="3"/>
      <c r="D55" s="3"/>
      <c r="E55" s="2" t="e">
        <f t="shared" si="0"/>
        <v>#DIV/0!</v>
      </c>
      <c r="F55" s="3"/>
      <c r="G55" s="3"/>
      <c r="H55">
        <f t="shared" si="17"/>
        <v>0</v>
      </c>
      <c r="L55">
        <f t="shared" si="1"/>
        <v>0</v>
      </c>
      <c r="M55">
        <f t="shared" si="2"/>
        <v>0</v>
      </c>
      <c r="O55">
        <f t="shared" si="4"/>
        <v>0</v>
      </c>
    </row>
    <row r="56" spans="2:15" x14ac:dyDescent="0.25">
      <c r="B56" s="3"/>
      <c r="C56" s="3"/>
      <c r="D56" s="3"/>
      <c r="E56" s="2" t="e">
        <f t="shared" si="0"/>
        <v>#DIV/0!</v>
      </c>
      <c r="F56" s="3"/>
      <c r="G56" s="3"/>
      <c r="H56">
        <f t="shared" si="17"/>
        <v>0</v>
      </c>
      <c r="L56">
        <f t="shared" si="1"/>
        <v>0</v>
      </c>
      <c r="M56">
        <f t="shared" si="2"/>
        <v>0</v>
      </c>
      <c r="O56">
        <f t="shared" si="4"/>
        <v>0</v>
      </c>
    </row>
    <row r="57" spans="2:15" x14ac:dyDescent="0.25">
      <c r="B57" s="3"/>
      <c r="C57" s="3"/>
      <c r="D57" s="3"/>
      <c r="E57" s="2" t="e">
        <f t="shared" si="0"/>
        <v>#DIV/0!</v>
      </c>
      <c r="F57" s="3"/>
      <c r="G57" s="3"/>
      <c r="H57">
        <f t="shared" si="17"/>
        <v>0</v>
      </c>
      <c r="L57">
        <f t="shared" si="1"/>
        <v>0</v>
      </c>
      <c r="M57">
        <f t="shared" si="2"/>
        <v>0</v>
      </c>
      <c r="O57">
        <f t="shared" si="4"/>
        <v>0</v>
      </c>
    </row>
    <row r="58" spans="2:15" x14ac:dyDescent="0.25">
      <c r="B58" s="3"/>
      <c r="C58" s="3"/>
      <c r="D58" s="3"/>
      <c r="E58" s="2" t="e">
        <f t="shared" si="0"/>
        <v>#DIV/0!</v>
      </c>
      <c r="F58" s="3"/>
      <c r="G58" s="3"/>
      <c r="H58">
        <f t="shared" si="17"/>
        <v>0</v>
      </c>
      <c r="L58">
        <f t="shared" si="1"/>
        <v>0</v>
      </c>
      <c r="M58">
        <f t="shared" si="2"/>
        <v>0</v>
      </c>
      <c r="O58">
        <f t="shared" si="4"/>
        <v>0</v>
      </c>
    </row>
    <row r="59" spans="2:15" x14ac:dyDescent="0.25">
      <c r="B59" s="3"/>
      <c r="C59" s="3"/>
      <c r="D59" s="3"/>
      <c r="E59" s="2" t="e">
        <f t="shared" si="0"/>
        <v>#DIV/0!</v>
      </c>
      <c r="F59" s="3"/>
      <c r="G59" s="3"/>
      <c r="H59">
        <f t="shared" si="17"/>
        <v>0</v>
      </c>
      <c r="L59">
        <f t="shared" si="1"/>
        <v>0</v>
      </c>
      <c r="M59">
        <f t="shared" si="2"/>
        <v>0</v>
      </c>
      <c r="O59">
        <f t="shared" si="4"/>
        <v>0</v>
      </c>
    </row>
    <row r="60" spans="2:15" x14ac:dyDescent="0.25">
      <c r="B60" s="3"/>
      <c r="C60" s="3"/>
      <c r="D60" s="3"/>
      <c r="E60" s="2" t="e">
        <f t="shared" si="0"/>
        <v>#DIV/0!</v>
      </c>
      <c r="F60" s="3"/>
      <c r="G60" s="3"/>
      <c r="H60">
        <f t="shared" si="17"/>
        <v>0</v>
      </c>
      <c r="L60">
        <f t="shared" si="1"/>
        <v>0</v>
      </c>
      <c r="M60">
        <f t="shared" si="2"/>
        <v>0</v>
      </c>
      <c r="O60">
        <f t="shared" si="4"/>
        <v>0</v>
      </c>
    </row>
    <row r="61" spans="2:15" x14ac:dyDescent="0.25">
      <c r="B61" s="3"/>
      <c r="C61" s="3"/>
      <c r="D61" s="3"/>
      <c r="E61" s="2" t="e">
        <f t="shared" si="0"/>
        <v>#DIV/0!</v>
      </c>
      <c r="F61" s="3"/>
      <c r="G61" s="3"/>
      <c r="H61">
        <f t="shared" si="17"/>
        <v>0</v>
      </c>
      <c r="L61">
        <f t="shared" si="1"/>
        <v>0</v>
      </c>
      <c r="M61">
        <f t="shared" si="2"/>
        <v>0</v>
      </c>
      <c r="O61">
        <f t="shared" si="4"/>
        <v>0</v>
      </c>
    </row>
    <row r="62" spans="2:15" x14ac:dyDescent="0.25">
      <c r="B62" s="3"/>
      <c r="C62" s="3"/>
      <c r="D62" s="3"/>
      <c r="E62" s="2" t="e">
        <f t="shared" si="0"/>
        <v>#DIV/0!</v>
      </c>
      <c r="F62" s="3"/>
      <c r="G62" s="3"/>
      <c r="H62">
        <f t="shared" si="17"/>
        <v>0</v>
      </c>
      <c r="L62">
        <f t="shared" si="1"/>
        <v>0</v>
      </c>
      <c r="M62">
        <f t="shared" si="2"/>
        <v>0</v>
      </c>
      <c r="O62">
        <f t="shared" si="4"/>
        <v>0</v>
      </c>
    </row>
    <row r="63" spans="2:15" x14ac:dyDescent="0.25">
      <c r="B63" s="3"/>
      <c r="C63" s="3"/>
      <c r="D63" s="3"/>
      <c r="E63" s="2" t="e">
        <f t="shared" si="0"/>
        <v>#DIV/0!</v>
      </c>
      <c r="F63" s="3"/>
      <c r="G63" s="3"/>
      <c r="H63">
        <f t="shared" si="17"/>
        <v>0</v>
      </c>
      <c r="L63">
        <f t="shared" si="1"/>
        <v>0</v>
      </c>
      <c r="M63">
        <f t="shared" si="2"/>
        <v>0</v>
      </c>
      <c r="O63">
        <f t="shared" si="4"/>
        <v>0</v>
      </c>
    </row>
    <row r="64" spans="2:15" x14ac:dyDescent="0.25">
      <c r="B64" s="3"/>
      <c r="C64" s="3"/>
      <c r="D64" s="3"/>
      <c r="E64" s="2" t="e">
        <f t="shared" si="0"/>
        <v>#DIV/0!</v>
      </c>
      <c r="F64" s="3"/>
      <c r="G64" s="3"/>
      <c r="H64">
        <f t="shared" si="17"/>
        <v>0</v>
      </c>
      <c r="L64">
        <f t="shared" si="1"/>
        <v>0</v>
      </c>
      <c r="M64">
        <f t="shared" si="2"/>
        <v>0</v>
      </c>
      <c r="O64">
        <f t="shared" si="4"/>
        <v>0</v>
      </c>
    </row>
    <row r="65" spans="2:15" x14ac:dyDescent="0.25">
      <c r="B65" s="3"/>
      <c r="C65" s="3"/>
      <c r="D65" s="3"/>
      <c r="E65" s="2" t="e">
        <f t="shared" si="0"/>
        <v>#DIV/0!</v>
      </c>
      <c r="F65" s="3"/>
      <c r="G65" s="3"/>
      <c r="H65">
        <f t="shared" si="17"/>
        <v>0</v>
      </c>
      <c r="L65">
        <f t="shared" si="1"/>
        <v>0</v>
      </c>
      <c r="M65">
        <f t="shared" si="2"/>
        <v>0</v>
      </c>
      <c r="O65">
        <f t="shared" si="4"/>
        <v>0</v>
      </c>
    </row>
    <row r="66" spans="2:15" x14ac:dyDescent="0.25">
      <c r="B66" s="3"/>
      <c r="C66" s="3"/>
      <c r="D66" s="3"/>
      <c r="E66" s="2" t="e">
        <f t="shared" si="0"/>
        <v>#DIV/0!</v>
      </c>
      <c r="F66" s="3"/>
      <c r="G66" s="3"/>
      <c r="H66">
        <f t="shared" si="17"/>
        <v>0</v>
      </c>
      <c r="L66">
        <f t="shared" si="1"/>
        <v>0</v>
      </c>
      <c r="M66">
        <f t="shared" si="2"/>
        <v>0</v>
      </c>
      <c r="O66">
        <f t="shared" si="4"/>
        <v>0</v>
      </c>
    </row>
    <row r="67" spans="2:15" x14ac:dyDescent="0.25">
      <c r="B67" s="3"/>
      <c r="C67" s="3"/>
      <c r="D67" s="3"/>
      <c r="E67" s="2" t="e">
        <f t="shared" si="0"/>
        <v>#DIV/0!</v>
      </c>
      <c r="F67" s="3"/>
      <c r="G67" s="3"/>
      <c r="H67">
        <f t="shared" si="17"/>
        <v>0</v>
      </c>
      <c r="L67">
        <f t="shared" si="1"/>
        <v>0</v>
      </c>
      <c r="M67">
        <f t="shared" si="2"/>
        <v>0</v>
      </c>
      <c r="O67">
        <f t="shared" si="4"/>
        <v>0</v>
      </c>
    </row>
    <row r="68" spans="2:15" x14ac:dyDescent="0.25">
      <c r="B68" s="3"/>
      <c r="C68" s="3"/>
      <c r="D68" s="3"/>
      <c r="E68" s="2" t="e">
        <f t="shared" si="0"/>
        <v>#DIV/0!</v>
      </c>
      <c r="F68" s="3"/>
      <c r="G68" s="3"/>
      <c r="H68">
        <f t="shared" si="17"/>
        <v>0</v>
      </c>
      <c r="L68">
        <f t="shared" si="1"/>
        <v>0</v>
      </c>
      <c r="M68">
        <f t="shared" si="2"/>
        <v>0</v>
      </c>
      <c r="O68">
        <f t="shared" si="4"/>
        <v>0</v>
      </c>
    </row>
    <row r="69" spans="2:15" x14ac:dyDescent="0.25">
      <c r="B69" s="3"/>
      <c r="C69" s="3"/>
      <c r="D69" s="3"/>
      <c r="E69" s="2" t="e">
        <f t="shared" si="0"/>
        <v>#DIV/0!</v>
      </c>
      <c r="F69" s="3"/>
      <c r="G69" s="3"/>
      <c r="H69">
        <f t="shared" si="17"/>
        <v>0</v>
      </c>
      <c r="L69">
        <f t="shared" si="1"/>
        <v>0</v>
      </c>
      <c r="M69">
        <f t="shared" si="2"/>
        <v>0</v>
      </c>
      <c r="O69">
        <f t="shared" si="4"/>
        <v>0</v>
      </c>
    </row>
    <row r="70" spans="2:15" x14ac:dyDescent="0.25">
      <c r="B70" s="3"/>
      <c r="C70" s="3"/>
      <c r="D70" s="3"/>
      <c r="E70" s="2" t="e">
        <f t="shared" ref="E70:E146" si="19">(B70)/(B70+C70+D70)</f>
        <v>#DIV/0!</v>
      </c>
      <c r="F70" s="3"/>
      <c r="G70" s="3"/>
      <c r="H70">
        <f t="shared" si="17"/>
        <v>0</v>
      </c>
      <c r="L70">
        <f t="shared" ref="L70:L75" si="20">B70*10</f>
        <v>0</v>
      </c>
      <c r="M70">
        <f t="shared" ref="M70:M125" si="21">D70*5</f>
        <v>0</v>
      </c>
      <c r="O70">
        <f t="shared" ref="O70:O78" si="22">SUM(I70:N70)</f>
        <v>0</v>
      </c>
    </row>
    <row r="71" spans="2:15" x14ac:dyDescent="0.25">
      <c r="B71" s="3"/>
      <c r="C71" s="3"/>
      <c r="D71" s="3"/>
      <c r="E71" s="2" t="e">
        <f t="shared" si="19"/>
        <v>#DIV/0!</v>
      </c>
      <c r="F71" s="3"/>
      <c r="G71" s="3"/>
      <c r="H71">
        <f t="shared" si="17"/>
        <v>0</v>
      </c>
      <c r="L71">
        <f t="shared" si="20"/>
        <v>0</v>
      </c>
      <c r="M71">
        <f t="shared" si="21"/>
        <v>0</v>
      </c>
      <c r="O71">
        <f t="shared" si="22"/>
        <v>0</v>
      </c>
    </row>
    <row r="72" spans="2:15" x14ac:dyDescent="0.25">
      <c r="B72" s="3"/>
      <c r="C72" s="3"/>
      <c r="D72" s="3"/>
      <c r="E72" s="2" t="e">
        <f t="shared" si="19"/>
        <v>#DIV/0!</v>
      </c>
      <c r="F72" s="3"/>
      <c r="G72" s="3"/>
      <c r="H72">
        <f t="shared" si="17"/>
        <v>0</v>
      </c>
      <c r="L72">
        <f t="shared" si="20"/>
        <v>0</v>
      </c>
      <c r="M72">
        <f t="shared" si="21"/>
        <v>0</v>
      </c>
      <c r="O72">
        <f t="shared" si="22"/>
        <v>0</v>
      </c>
    </row>
    <row r="73" spans="2:15" ht="15.75" customHeight="1" x14ac:dyDescent="0.25">
      <c r="B73" s="3"/>
      <c r="C73" s="3"/>
      <c r="D73" s="3"/>
      <c r="E73" s="2" t="e">
        <f t="shared" si="19"/>
        <v>#DIV/0!</v>
      </c>
      <c r="F73" s="3"/>
      <c r="G73" s="3"/>
      <c r="H73">
        <f>F73-G73</f>
        <v>0</v>
      </c>
      <c r="L73">
        <f t="shared" si="20"/>
        <v>0</v>
      </c>
      <c r="M73">
        <f t="shared" si="21"/>
        <v>0</v>
      </c>
      <c r="O73">
        <f t="shared" si="22"/>
        <v>0</v>
      </c>
    </row>
    <row r="74" spans="2:15" ht="15" customHeight="1" x14ac:dyDescent="0.25">
      <c r="B74" s="3"/>
      <c r="C74" s="3"/>
      <c r="D74" s="3"/>
      <c r="E74" s="2" t="e">
        <f t="shared" si="19"/>
        <v>#DIV/0!</v>
      </c>
      <c r="F74" s="3"/>
      <c r="G74" s="3"/>
      <c r="H74">
        <f t="shared" ref="H74:H137" si="23">F74-G74</f>
        <v>0</v>
      </c>
      <c r="L74">
        <f t="shared" si="20"/>
        <v>0</v>
      </c>
      <c r="M74">
        <f t="shared" si="21"/>
        <v>0</v>
      </c>
      <c r="O74">
        <f t="shared" si="22"/>
        <v>0</v>
      </c>
    </row>
    <row r="75" spans="2:15" x14ac:dyDescent="0.25">
      <c r="B75" s="3"/>
      <c r="C75" s="3"/>
      <c r="D75" s="3"/>
      <c r="E75" s="2" t="e">
        <f t="shared" si="19"/>
        <v>#DIV/0!</v>
      </c>
      <c r="F75" s="3"/>
      <c r="G75" s="3"/>
      <c r="H75">
        <f t="shared" si="23"/>
        <v>0</v>
      </c>
      <c r="L75">
        <f t="shared" si="20"/>
        <v>0</v>
      </c>
      <c r="M75">
        <f t="shared" si="21"/>
        <v>0</v>
      </c>
      <c r="O75">
        <f t="shared" si="22"/>
        <v>0</v>
      </c>
    </row>
    <row r="76" spans="2:15" x14ac:dyDescent="0.25">
      <c r="B76" s="3"/>
      <c r="C76" s="3"/>
      <c r="D76" s="3"/>
      <c r="E76" s="2" t="e">
        <f t="shared" si="19"/>
        <v>#DIV/0!</v>
      </c>
      <c r="H76">
        <f t="shared" si="23"/>
        <v>0</v>
      </c>
      <c r="L76">
        <v>0</v>
      </c>
      <c r="M76">
        <f t="shared" si="21"/>
        <v>0</v>
      </c>
      <c r="O76">
        <f t="shared" si="22"/>
        <v>0</v>
      </c>
    </row>
    <row r="77" spans="2:15" ht="14.25" customHeight="1" x14ac:dyDescent="0.25">
      <c r="B77" s="3"/>
      <c r="C77" s="3"/>
      <c r="D77" s="3"/>
      <c r="E77" s="2" t="e">
        <f t="shared" si="19"/>
        <v>#DIV/0!</v>
      </c>
      <c r="H77">
        <f t="shared" si="23"/>
        <v>0</v>
      </c>
      <c r="L77">
        <v>0</v>
      </c>
      <c r="M77">
        <f t="shared" si="21"/>
        <v>0</v>
      </c>
      <c r="O77">
        <f t="shared" si="22"/>
        <v>0</v>
      </c>
    </row>
    <row r="78" spans="2:15" x14ac:dyDescent="0.25">
      <c r="B78" s="3"/>
      <c r="C78" s="3"/>
      <c r="D78" s="3"/>
      <c r="E78" s="2" t="e">
        <f t="shared" si="19"/>
        <v>#DIV/0!</v>
      </c>
      <c r="H78">
        <f t="shared" si="23"/>
        <v>0</v>
      </c>
      <c r="L78">
        <f t="shared" ref="L78:L85" si="24">B78*10</f>
        <v>0</v>
      </c>
      <c r="M78">
        <f t="shared" si="21"/>
        <v>0</v>
      </c>
      <c r="O78">
        <f t="shared" si="22"/>
        <v>0</v>
      </c>
    </row>
    <row r="79" spans="2:15" x14ac:dyDescent="0.25">
      <c r="B79" s="3"/>
      <c r="C79" s="3"/>
      <c r="D79" s="3"/>
      <c r="E79" s="2" t="e">
        <f t="shared" si="19"/>
        <v>#DIV/0!</v>
      </c>
      <c r="H79">
        <f t="shared" si="23"/>
        <v>0</v>
      </c>
      <c r="L79">
        <f t="shared" si="24"/>
        <v>0</v>
      </c>
      <c r="M79">
        <f t="shared" si="21"/>
        <v>0</v>
      </c>
      <c r="O79">
        <f>SUM(I79:N79)</f>
        <v>0</v>
      </c>
    </row>
    <row r="80" spans="2:15" x14ac:dyDescent="0.25">
      <c r="B80" s="3"/>
      <c r="C80" s="3"/>
      <c r="D80" s="3"/>
      <c r="E80" s="2" t="e">
        <f t="shared" si="19"/>
        <v>#DIV/0!</v>
      </c>
      <c r="H80">
        <f t="shared" si="23"/>
        <v>0</v>
      </c>
      <c r="L80">
        <f t="shared" si="24"/>
        <v>0</v>
      </c>
      <c r="M80">
        <f t="shared" si="21"/>
        <v>0</v>
      </c>
      <c r="O80">
        <f t="shared" ref="O80:O143" si="25">SUM(I80:N80)</f>
        <v>0</v>
      </c>
    </row>
    <row r="81" spans="2:15" x14ac:dyDescent="0.25">
      <c r="B81" s="3"/>
      <c r="C81" s="3"/>
      <c r="D81" s="3"/>
      <c r="E81" s="2" t="e">
        <f t="shared" si="19"/>
        <v>#DIV/0!</v>
      </c>
      <c r="L81">
        <f t="shared" si="24"/>
        <v>0</v>
      </c>
      <c r="M81">
        <f t="shared" si="21"/>
        <v>0</v>
      </c>
      <c r="O81">
        <f t="shared" si="25"/>
        <v>0</v>
      </c>
    </row>
    <row r="82" spans="2:15" x14ac:dyDescent="0.25">
      <c r="B82" s="3"/>
      <c r="C82" s="3"/>
      <c r="D82" s="3"/>
      <c r="E82" s="2" t="e">
        <f t="shared" si="19"/>
        <v>#DIV/0!</v>
      </c>
      <c r="H82">
        <f t="shared" ref="H82:H87" si="26">F82-G82</f>
        <v>0</v>
      </c>
      <c r="L82">
        <f t="shared" si="24"/>
        <v>0</v>
      </c>
      <c r="M82">
        <f t="shared" si="21"/>
        <v>0</v>
      </c>
      <c r="O82">
        <f t="shared" si="25"/>
        <v>0</v>
      </c>
    </row>
    <row r="83" spans="2:15" x14ac:dyDescent="0.25">
      <c r="B83" s="3"/>
      <c r="C83" s="3"/>
      <c r="D83" s="3"/>
      <c r="E83" s="2" t="e">
        <f t="shared" si="19"/>
        <v>#DIV/0!</v>
      </c>
      <c r="H83">
        <f t="shared" si="26"/>
        <v>0</v>
      </c>
      <c r="L83">
        <f t="shared" si="24"/>
        <v>0</v>
      </c>
      <c r="M83">
        <f t="shared" si="21"/>
        <v>0</v>
      </c>
      <c r="O83">
        <f t="shared" si="25"/>
        <v>0</v>
      </c>
    </row>
    <row r="84" spans="2:15" x14ac:dyDescent="0.25">
      <c r="B84" s="3"/>
      <c r="C84" s="3"/>
      <c r="D84" s="3"/>
      <c r="E84" s="2" t="e">
        <f t="shared" si="19"/>
        <v>#DIV/0!</v>
      </c>
      <c r="H84">
        <f t="shared" si="26"/>
        <v>0</v>
      </c>
      <c r="L84">
        <f t="shared" si="24"/>
        <v>0</v>
      </c>
      <c r="M84">
        <f t="shared" si="21"/>
        <v>0</v>
      </c>
      <c r="O84">
        <f t="shared" si="25"/>
        <v>0</v>
      </c>
    </row>
    <row r="85" spans="2:15" x14ac:dyDescent="0.25">
      <c r="B85" s="3"/>
      <c r="C85" s="3"/>
      <c r="D85" s="3"/>
      <c r="E85" s="2" t="e">
        <f t="shared" si="19"/>
        <v>#DIV/0!</v>
      </c>
      <c r="H85">
        <f t="shared" si="26"/>
        <v>0</v>
      </c>
      <c r="L85">
        <f t="shared" si="24"/>
        <v>0</v>
      </c>
      <c r="M85">
        <f t="shared" si="21"/>
        <v>0</v>
      </c>
      <c r="O85">
        <f t="shared" si="25"/>
        <v>0</v>
      </c>
    </row>
    <row r="86" spans="2:15" ht="14.25" customHeight="1" x14ac:dyDescent="0.25">
      <c r="B86" s="3"/>
      <c r="C86" s="3"/>
      <c r="D86" s="3"/>
      <c r="E86" s="2" t="e">
        <f t="shared" si="19"/>
        <v>#DIV/0!</v>
      </c>
      <c r="H86">
        <f t="shared" si="26"/>
        <v>0</v>
      </c>
      <c r="L86">
        <v>0</v>
      </c>
      <c r="M86">
        <f t="shared" si="21"/>
        <v>0</v>
      </c>
      <c r="O86">
        <f t="shared" si="25"/>
        <v>0</v>
      </c>
    </row>
    <row r="87" spans="2:15" x14ac:dyDescent="0.25">
      <c r="B87" s="3"/>
      <c r="C87" s="3"/>
      <c r="D87" s="3"/>
      <c r="E87" s="2" t="e">
        <f t="shared" si="19"/>
        <v>#DIV/0!</v>
      </c>
      <c r="H87">
        <f t="shared" si="26"/>
        <v>0</v>
      </c>
      <c r="L87">
        <f t="shared" ref="L87:L150" si="27">B87*10</f>
        <v>0</v>
      </c>
      <c r="M87">
        <f t="shared" si="21"/>
        <v>0</v>
      </c>
      <c r="O87">
        <f t="shared" si="25"/>
        <v>0</v>
      </c>
    </row>
    <row r="88" spans="2:15" x14ac:dyDescent="0.25">
      <c r="B88" s="3"/>
      <c r="C88" s="3"/>
      <c r="D88" s="3"/>
      <c r="E88" s="2" t="e">
        <f t="shared" si="19"/>
        <v>#DIV/0!</v>
      </c>
      <c r="H88">
        <f t="shared" si="23"/>
        <v>0</v>
      </c>
      <c r="L88">
        <f t="shared" si="27"/>
        <v>0</v>
      </c>
      <c r="M88">
        <f t="shared" si="21"/>
        <v>0</v>
      </c>
      <c r="O88">
        <f t="shared" si="25"/>
        <v>0</v>
      </c>
    </row>
    <row r="89" spans="2:15" x14ac:dyDescent="0.25">
      <c r="B89" s="3"/>
      <c r="C89" s="3"/>
      <c r="D89" s="3"/>
      <c r="E89" s="2" t="e">
        <f t="shared" si="19"/>
        <v>#DIV/0!</v>
      </c>
      <c r="H89">
        <f t="shared" si="23"/>
        <v>0</v>
      </c>
      <c r="L89">
        <f t="shared" si="27"/>
        <v>0</v>
      </c>
      <c r="M89">
        <f t="shared" si="21"/>
        <v>0</v>
      </c>
      <c r="O89">
        <f t="shared" si="25"/>
        <v>0</v>
      </c>
    </row>
    <row r="90" spans="2:15" x14ac:dyDescent="0.25">
      <c r="B90" s="3"/>
      <c r="C90" s="3"/>
      <c r="D90" s="3"/>
      <c r="E90" s="2" t="e">
        <f t="shared" si="19"/>
        <v>#DIV/0!</v>
      </c>
      <c r="H90">
        <f t="shared" si="23"/>
        <v>0</v>
      </c>
      <c r="L90">
        <f t="shared" si="27"/>
        <v>0</v>
      </c>
      <c r="M90">
        <f t="shared" si="21"/>
        <v>0</v>
      </c>
      <c r="O90">
        <f t="shared" si="25"/>
        <v>0</v>
      </c>
    </row>
    <row r="91" spans="2:15" ht="14.25" customHeight="1" x14ac:dyDescent="0.25">
      <c r="B91" s="3"/>
      <c r="C91" s="3"/>
      <c r="D91" s="3"/>
      <c r="E91" s="2" t="e">
        <f t="shared" si="19"/>
        <v>#DIV/0!</v>
      </c>
      <c r="H91">
        <f t="shared" si="23"/>
        <v>0</v>
      </c>
      <c r="L91">
        <v>0</v>
      </c>
      <c r="M91">
        <f t="shared" si="21"/>
        <v>0</v>
      </c>
      <c r="O91">
        <f t="shared" si="25"/>
        <v>0</v>
      </c>
    </row>
    <row r="92" spans="2:15" ht="14.25" customHeight="1" x14ac:dyDescent="0.25">
      <c r="B92" s="3"/>
      <c r="C92" s="3"/>
      <c r="D92" s="3"/>
      <c r="E92" s="2" t="e">
        <f t="shared" si="19"/>
        <v>#DIV/0!</v>
      </c>
      <c r="H92">
        <f t="shared" si="23"/>
        <v>0</v>
      </c>
      <c r="L92">
        <v>0</v>
      </c>
      <c r="M92">
        <f t="shared" si="21"/>
        <v>0</v>
      </c>
      <c r="O92">
        <f t="shared" si="25"/>
        <v>0</v>
      </c>
    </row>
    <row r="93" spans="2:15" x14ac:dyDescent="0.25">
      <c r="B93" s="3"/>
      <c r="C93" s="3"/>
      <c r="D93" s="3"/>
      <c r="E93" s="2" t="e">
        <f t="shared" si="19"/>
        <v>#DIV/0!</v>
      </c>
      <c r="H93">
        <f t="shared" si="23"/>
        <v>0</v>
      </c>
      <c r="L93">
        <f t="shared" ref="L93" si="28">B93*10</f>
        <v>0</v>
      </c>
      <c r="M93">
        <f t="shared" si="21"/>
        <v>0</v>
      </c>
      <c r="O93">
        <f t="shared" si="25"/>
        <v>0</v>
      </c>
    </row>
    <row r="94" spans="2:15" x14ac:dyDescent="0.25">
      <c r="B94" s="3"/>
      <c r="C94" s="3"/>
      <c r="D94" s="3"/>
      <c r="E94" s="2" t="e">
        <f t="shared" si="19"/>
        <v>#DIV/0!</v>
      </c>
      <c r="H94">
        <f t="shared" si="23"/>
        <v>0</v>
      </c>
      <c r="L94">
        <f t="shared" si="27"/>
        <v>0</v>
      </c>
      <c r="M94">
        <f t="shared" si="21"/>
        <v>0</v>
      </c>
      <c r="O94">
        <f t="shared" si="25"/>
        <v>0</v>
      </c>
    </row>
    <row r="95" spans="2:15" x14ac:dyDescent="0.25">
      <c r="B95" s="3"/>
      <c r="C95" s="3"/>
      <c r="D95" s="3"/>
      <c r="E95" s="2" t="e">
        <f t="shared" si="19"/>
        <v>#DIV/0!</v>
      </c>
      <c r="H95">
        <f t="shared" si="23"/>
        <v>0</v>
      </c>
      <c r="L95">
        <f t="shared" si="27"/>
        <v>0</v>
      </c>
      <c r="M95">
        <f t="shared" si="21"/>
        <v>0</v>
      </c>
      <c r="O95">
        <f t="shared" si="25"/>
        <v>0</v>
      </c>
    </row>
    <row r="96" spans="2:15" x14ac:dyDescent="0.25">
      <c r="B96" s="3"/>
      <c r="C96" s="3"/>
      <c r="D96" s="3"/>
      <c r="E96" s="2" t="e">
        <f t="shared" si="19"/>
        <v>#DIV/0!</v>
      </c>
      <c r="H96">
        <f t="shared" si="23"/>
        <v>0</v>
      </c>
      <c r="L96">
        <f t="shared" si="27"/>
        <v>0</v>
      </c>
      <c r="M96">
        <f t="shared" si="21"/>
        <v>0</v>
      </c>
      <c r="O96">
        <f t="shared" si="25"/>
        <v>0</v>
      </c>
    </row>
    <row r="97" spans="2:15" x14ac:dyDescent="0.25">
      <c r="B97" s="3"/>
      <c r="C97" s="3"/>
      <c r="D97" s="3"/>
      <c r="E97" s="2" t="e">
        <f t="shared" si="19"/>
        <v>#DIV/0!</v>
      </c>
      <c r="H97">
        <f t="shared" si="23"/>
        <v>0</v>
      </c>
      <c r="L97">
        <f t="shared" si="27"/>
        <v>0</v>
      </c>
      <c r="M97">
        <f t="shared" si="21"/>
        <v>0</v>
      </c>
      <c r="O97">
        <f t="shared" si="25"/>
        <v>0</v>
      </c>
    </row>
    <row r="98" spans="2:15" x14ac:dyDescent="0.25">
      <c r="B98" s="3"/>
      <c r="C98" s="3"/>
      <c r="D98" s="3"/>
      <c r="E98" s="2" t="e">
        <f t="shared" si="19"/>
        <v>#DIV/0!</v>
      </c>
      <c r="H98">
        <f t="shared" si="23"/>
        <v>0</v>
      </c>
      <c r="L98">
        <f t="shared" si="27"/>
        <v>0</v>
      </c>
      <c r="M98">
        <f t="shared" si="21"/>
        <v>0</v>
      </c>
      <c r="O98">
        <f t="shared" si="25"/>
        <v>0</v>
      </c>
    </row>
    <row r="99" spans="2:15" x14ac:dyDescent="0.25">
      <c r="B99" s="3"/>
      <c r="C99" s="3"/>
      <c r="D99" s="3"/>
      <c r="E99" s="2" t="e">
        <f t="shared" si="19"/>
        <v>#DIV/0!</v>
      </c>
      <c r="H99">
        <f t="shared" si="23"/>
        <v>0</v>
      </c>
      <c r="L99">
        <f t="shared" si="27"/>
        <v>0</v>
      </c>
      <c r="M99">
        <f t="shared" si="21"/>
        <v>0</v>
      </c>
      <c r="O99">
        <f t="shared" si="25"/>
        <v>0</v>
      </c>
    </row>
    <row r="100" spans="2:15" x14ac:dyDescent="0.25">
      <c r="B100" s="3"/>
      <c r="C100" s="3"/>
      <c r="D100" s="3"/>
      <c r="E100" s="2" t="e">
        <f t="shared" si="19"/>
        <v>#DIV/0!</v>
      </c>
      <c r="H100">
        <f t="shared" si="23"/>
        <v>0</v>
      </c>
      <c r="L100">
        <f t="shared" si="27"/>
        <v>0</v>
      </c>
      <c r="M100">
        <f t="shared" si="21"/>
        <v>0</v>
      </c>
      <c r="O100">
        <f t="shared" si="25"/>
        <v>0</v>
      </c>
    </row>
    <row r="101" spans="2:15" x14ac:dyDescent="0.25">
      <c r="B101" s="3"/>
      <c r="C101" s="3"/>
      <c r="D101" s="3"/>
      <c r="E101" s="2" t="e">
        <f t="shared" si="19"/>
        <v>#DIV/0!</v>
      </c>
      <c r="H101">
        <f t="shared" si="23"/>
        <v>0</v>
      </c>
      <c r="L101">
        <f t="shared" si="27"/>
        <v>0</v>
      </c>
      <c r="M101">
        <f t="shared" si="21"/>
        <v>0</v>
      </c>
      <c r="O101">
        <f t="shared" si="25"/>
        <v>0</v>
      </c>
    </row>
    <row r="102" spans="2:15" ht="14.25" customHeight="1" x14ac:dyDescent="0.25">
      <c r="B102" s="3"/>
      <c r="C102" s="3"/>
      <c r="D102" s="3"/>
      <c r="E102" s="2" t="e">
        <f t="shared" si="19"/>
        <v>#DIV/0!</v>
      </c>
      <c r="H102">
        <f t="shared" si="23"/>
        <v>0</v>
      </c>
      <c r="L102">
        <v>0</v>
      </c>
      <c r="M102">
        <f t="shared" si="21"/>
        <v>0</v>
      </c>
      <c r="O102">
        <f t="shared" si="25"/>
        <v>0</v>
      </c>
    </row>
    <row r="103" spans="2:15" ht="14.25" customHeight="1" x14ac:dyDescent="0.25">
      <c r="B103" s="3"/>
      <c r="C103" s="3"/>
      <c r="D103" s="3"/>
      <c r="E103" s="2" t="e">
        <f t="shared" si="19"/>
        <v>#DIV/0!</v>
      </c>
      <c r="H103">
        <f t="shared" si="23"/>
        <v>0</v>
      </c>
      <c r="L103">
        <v>0</v>
      </c>
      <c r="M103">
        <f t="shared" si="21"/>
        <v>0</v>
      </c>
      <c r="O103">
        <f t="shared" si="25"/>
        <v>0</v>
      </c>
    </row>
    <row r="104" spans="2:15" x14ac:dyDescent="0.25">
      <c r="B104" s="3"/>
      <c r="C104" s="3"/>
      <c r="D104" s="3"/>
      <c r="E104" s="2" t="e">
        <f t="shared" si="19"/>
        <v>#DIV/0!</v>
      </c>
      <c r="H104">
        <f t="shared" si="23"/>
        <v>0</v>
      </c>
      <c r="L104">
        <f t="shared" si="27"/>
        <v>0</v>
      </c>
      <c r="M104">
        <f t="shared" si="21"/>
        <v>0</v>
      </c>
      <c r="O104">
        <f t="shared" si="25"/>
        <v>0</v>
      </c>
    </row>
    <row r="105" spans="2:15" ht="14.25" customHeight="1" x14ac:dyDescent="0.25">
      <c r="B105" s="3"/>
      <c r="C105" s="3"/>
      <c r="D105" s="3"/>
      <c r="E105" s="2" t="e">
        <f t="shared" si="19"/>
        <v>#DIV/0!</v>
      </c>
      <c r="H105">
        <f t="shared" si="23"/>
        <v>0</v>
      </c>
      <c r="L105">
        <v>0</v>
      </c>
      <c r="M105">
        <f t="shared" si="21"/>
        <v>0</v>
      </c>
      <c r="O105">
        <f t="shared" si="25"/>
        <v>0</v>
      </c>
    </row>
    <row r="106" spans="2:15" x14ac:dyDescent="0.25">
      <c r="B106" s="3"/>
      <c r="C106" s="3"/>
      <c r="D106" s="3"/>
      <c r="E106" s="2" t="e">
        <f t="shared" si="19"/>
        <v>#DIV/0!</v>
      </c>
      <c r="H106">
        <f t="shared" si="23"/>
        <v>0</v>
      </c>
      <c r="L106">
        <f t="shared" ref="L106:L108" si="29">B106*10</f>
        <v>0</v>
      </c>
      <c r="M106">
        <f t="shared" si="21"/>
        <v>0</v>
      </c>
      <c r="O106">
        <f t="shared" si="25"/>
        <v>0</v>
      </c>
    </row>
    <row r="107" spans="2:15" x14ac:dyDescent="0.25">
      <c r="B107" s="3"/>
      <c r="C107" s="3"/>
      <c r="D107" s="3"/>
      <c r="E107" s="2" t="e">
        <f t="shared" si="19"/>
        <v>#DIV/0!</v>
      </c>
      <c r="H107">
        <f t="shared" si="23"/>
        <v>0</v>
      </c>
      <c r="L107">
        <f t="shared" si="29"/>
        <v>0</v>
      </c>
      <c r="M107">
        <f t="shared" si="21"/>
        <v>0</v>
      </c>
      <c r="O107">
        <f t="shared" si="25"/>
        <v>0</v>
      </c>
    </row>
    <row r="108" spans="2:15" ht="16.5" customHeight="1" x14ac:dyDescent="0.25">
      <c r="B108" s="3"/>
      <c r="C108" s="3"/>
      <c r="D108" s="3"/>
      <c r="E108" s="2" t="e">
        <f t="shared" si="19"/>
        <v>#DIV/0!</v>
      </c>
      <c r="H108">
        <f t="shared" si="23"/>
        <v>0</v>
      </c>
      <c r="L108">
        <f t="shared" si="29"/>
        <v>0</v>
      </c>
      <c r="M108">
        <f t="shared" si="21"/>
        <v>0</v>
      </c>
      <c r="O108">
        <f t="shared" si="25"/>
        <v>0</v>
      </c>
    </row>
    <row r="109" spans="2:15" ht="14.25" customHeight="1" x14ac:dyDescent="0.25">
      <c r="B109" s="3"/>
      <c r="C109" s="3"/>
      <c r="D109" s="3"/>
      <c r="E109" s="2" t="e">
        <f t="shared" si="19"/>
        <v>#DIV/0!</v>
      </c>
      <c r="H109">
        <f t="shared" si="23"/>
        <v>0</v>
      </c>
      <c r="L109">
        <v>0</v>
      </c>
      <c r="M109">
        <f t="shared" si="21"/>
        <v>0</v>
      </c>
      <c r="O109">
        <f t="shared" si="25"/>
        <v>0</v>
      </c>
    </row>
    <row r="110" spans="2:15" x14ac:dyDescent="0.25">
      <c r="B110" s="3"/>
      <c r="C110" s="3"/>
      <c r="D110" s="3"/>
      <c r="E110" s="2" t="e">
        <f t="shared" si="19"/>
        <v>#DIV/0!</v>
      </c>
      <c r="H110">
        <f t="shared" si="23"/>
        <v>0</v>
      </c>
      <c r="L110">
        <f t="shared" ref="L110" si="30">B110*10</f>
        <v>0</v>
      </c>
      <c r="M110">
        <f t="shared" si="21"/>
        <v>0</v>
      </c>
      <c r="O110">
        <f t="shared" si="25"/>
        <v>0</v>
      </c>
    </row>
    <row r="111" spans="2:15" x14ac:dyDescent="0.25">
      <c r="B111" s="3"/>
      <c r="C111" s="3"/>
      <c r="D111" s="3"/>
      <c r="E111" s="2" t="e">
        <f t="shared" si="19"/>
        <v>#DIV/0!</v>
      </c>
      <c r="H111">
        <f t="shared" si="23"/>
        <v>0</v>
      </c>
      <c r="L111">
        <f t="shared" si="27"/>
        <v>0</v>
      </c>
      <c r="M111">
        <f t="shared" si="21"/>
        <v>0</v>
      </c>
      <c r="O111">
        <f t="shared" si="25"/>
        <v>0</v>
      </c>
    </row>
    <row r="112" spans="2:15" x14ac:dyDescent="0.25">
      <c r="B112" s="3"/>
      <c r="C112" s="3"/>
      <c r="D112" s="3"/>
      <c r="E112" s="2" t="e">
        <f t="shared" si="19"/>
        <v>#DIV/0!</v>
      </c>
      <c r="H112">
        <f t="shared" si="23"/>
        <v>0</v>
      </c>
      <c r="L112">
        <f t="shared" si="27"/>
        <v>0</v>
      </c>
      <c r="M112">
        <f t="shared" si="21"/>
        <v>0</v>
      </c>
      <c r="O112">
        <f t="shared" si="25"/>
        <v>0</v>
      </c>
    </row>
    <row r="113" spans="2:15" ht="14.25" customHeight="1" x14ac:dyDescent="0.25">
      <c r="B113" s="3"/>
      <c r="C113" s="3"/>
      <c r="D113" s="3"/>
      <c r="E113" s="2" t="e">
        <f t="shared" si="19"/>
        <v>#DIV/0!</v>
      </c>
      <c r="H113">
        <f t="shared" si="23"/>
        <v>0</v>
      </c>
      <c r="L113">
        <v>0</v>
      </c>
      <c r="M113">
        <f t="shared" si="21"/>
        <v>0</v>
      </c>
      <c r="O113">
        <f t="shared" si="25"/>
        <v>0</v>
      </c>
    </row>
    <row r="114" spans="2:15" x14ac:dyDescent="0.25">
      <c r="B114" s="3"/>
      <c r="C114" s="3"/>
      <c r="D114" s="3"/>
      <c r="E114" s="2" t="e">
        <f t="shared" si="19"/>
        <v>#DIV/0!</v>
      </c>
      <c r="H114">
        <f t="shared" si="23"/>
        <v>0</v>
      </c>
      <c r="L114">
        <f t="shared" si="27"/>
        <v>0</v>
      </c>
      <c r="M114">
        <f t="shared" si="21"/>
        <v>0</v>
      </c>
      <c r="O114">
        <f t="shared" si="25"/>
        <v>0</v>
      </c>
    </row>
    <row r="115" spans="2:15" x14ac:dyDescent="0.25">
      <c r="B115" s="3"/>
      <c r="C115" s="3"/>
      <c r="D115" s="3"/>
      <c r="E115" s="2" t="e">
        <f t="shared" si="19"/>
        <v>#DIV/0!</v>
      </c>
      <c r="H115">
        <f t="shared" si="23"/>
        <v>0</v>
      </c>
      <c r="L115">
        <f t="shared" si="27"/>
        <v>0</v>
      </c>
      <c r="M115">
        <f t="shared" si="21"/>
        <v>0</v>
      </c>
      <c r="O115">
        <f t="shared" si="25"/>
        <v>0</v>
      </c>
    </row>
    <row r="116" spans="2:15" x14ac:dyDescent="0.25">
      <c r="B116" s="3"/>
      <c r="C116" s="3"/>
      <c r="D116" s="3"/>
      <c r="E116" s="2" t="e">
        <f t="shared" si="19"/>
        <v>#DIV/0!</v>
      </c>
      <c r="H116">
        <f t="shared" si="23"/>
        <v>0</v>
      </c>
      <c r="L116">
        <f t="shared" si="27"/>
        <v>0</v>
      </c>
      <c r="M116">
        <f t="shared" si="21"/>
        <v>0</v>
      </c>
      <c r="O116">
        <f t="shared" si="25"/>
        <v>0</v>
      </c>
    </row>
    <row r="117" spans="2:15" x14ac:dyDescent="0.25">
      <c r="B117" s="3"/>
      <c r="C117" s="3"/>
      <c r="D117" s="3"/>
      <c r="E117" s="2" t="e">
        <f t="shared" si="19"/>
        <v>#DIV/0!</v>
      </c>
      <c r="H117">
        <f t="shared" si="23"/>
        <v>0</v>
      </c>
      <c r="L117">
        <f t="shared" si="27"/>
        <v>0</v>
      </c>
      <c r="M117">
        <f t="shared" si="21"/>
        <v>0</v>
      </c>
      <c r="O117">
        <f t="shared" si="25"/>
        <v>0</v>
      </c>
    </row>
    <row r="118" spans="2:15" x14ac:dyDescent="0.25">
      <c r="B118" s="3"/>
      <c r="C118" s="3"/>
      <c r="D118" s="3"/>
      <c r="E118" s="2" t="e">
        <f t="shared" si="19"/>
        <v>#DIV/0!</v>
      </c>
      <c r="H118">
        <f t="shared" si="23"/>
        <v>0</v>
      </c>
      <c r="L118">
        <f t="shared" si="27"/>
        <v>0</v>
      </c>
      <c r="M118">
        <f t="shared" si="21"/>
        <v>0</v>
      </c>
      <c r="O118">
        <f t="shared" si="25"/>
        <v>0</v>
      </c>
    </row>
    <row r="119" spans="2:15" x14ac:dyDescent="0.25">
      <c r="E119" s="2" t="e">
        <f t="shared" si="19"/>
        <v>#DIV/0!</v>
      </c>
      <c r="H119">
        <f t="shared" si="23"/>
        <v>0</v>
      </c>
      <c r="L119">
        <f t="shared" si="27"/>
        <v>0</v>
      </c>
      <c r="M119">
        <f t="shared" si="21"/>
        <v>0</v>
      </c>
      <c r="O119">
        <f t="shared" si="25"/>
        <v>0</v>
      </c>
    </row>
    <row r="120" spans="2:15" x14ac:dyDescent="0.25">
      <c r="E120" s="2" t="e">
        <f t="shared" si="19"/>
        <v>#DIV/0!</v>
      </c>
      <c r="H120">
        <f t="shared" si="23"/>
        <v>0</v>
      </c>
      <c r="L120">
        <f t="shared" si="27"/>
        <v>0</v>
      </c>
      <c r="M120">
        <f t="shared" si="21"/>
        <v>0</v>
      </c>
      <c r="O120">
        <f t="shared" si="25"/>
        <v>0</v>
      </c>
    </row>
    <row r="121" spans="2:15" x14ac:dyDescent="0.25">
      <c r="E121" s="2" t="e">
        <f t="shared" si="19"/>
        <v>#DIV/0!</v>
      </c>
      <c r="H121">
        <f t="shared" si="23"/>
        <v>0</v>
      </c>
      <c r="L121">
        <f t="shared" si="27"/>
        <v>0</v>
      </c>
      <c r="M121">
        <f t="shared" si="21"/>
        <v>0</v>
      </c>
      <c r="O121">
        <f t="shared" si="25"/>
        <v>0</v>
      </c>
    </row>
    <row r="122" spans="2:15" x14ac:dyDescent="0.25">
      <c r="E122" s="2" t="e">
        <f t="shared" si="19"/>
        <v>#DIV/0!</v>
      </c>
      <c r="H122">
        <f t="shared" si="23"/>
        <v>0</v>
      </c>
      <c r="L122">
        <f t="shared" si="27"/>
        <v>0</v>
      </c>
      <c r="M122">
        <f t="shared" si="21"/>
        <v>0</v>
      </c>
      <c r="O122">
        <f t="shared" si="25"/>
        <v>0</v>
      </c>
    </row>
    <row r="123" spans="2:15" x14ac:dyDescent="0.25">
      <c r="E123" s="2" t="e">
        <f t="shared" si="19"/>
        <v>#DIV/0!</v>
      </c>
      <c r="H123">
        <f t="shared" si="23"/>
        <v>0</v>
      </c>
      <c r="L123">
        <f t="shared" si="27"/>
        <v>0</v>
      </c>
      <c r="M123">
        <f t="shared" si="21"/>
        <v>0</v>
      </c>
      <c r="O123">
        <f t="shared" si="25"/>
        <v>0</v>
      </c>
    </row>
    <row r="124" spans="2:15" x14ac:dyDescent="0.25">
      <c r="E124" s="2" t="e">
        <f t="shared" si="19"/>
        <v>#DIV/0!</v>
      </c>
      <c r="H124">
        <f t="shared" si="23"/>
        <v>0</v>
      </c>
      <c r="L124">
        <f t="shared" si="27"/>
        <v>0</v>
      </c>
      <c r="M124">
        <f t="shared" si="21"/>
        <v>0</v>
      </c>
      <c r="O124">
        <f t="shared" si="25"/>
        <v>0</v>
      </c>
    </row>
    <row r="125" spans="2:15" x14ac:dyDescent="0.25">
      <c r="E125" s="2" t="e">
        <f t="shared" si="19"/>
        <v>#DIV/0!</v>
      </c>
      <c r="H125">
        <f t="shared" si="23"/>
        <v>0</v>
      </c>
      <c r="L125">
        <f t="shared" si="27"/>
        <v>0</v>
      </c>
      <c r="M125">
        <f t="shared" si="21"/>
        <v>0</v>
      </c>
      <c r="O125">
        <f t="shared" si="25"/>
        <v>0</v>
      </c>
    </row>
    <row r="126" spans="2:15" x14ac:dyDescent="0.25">
      <c r="E126" s="2" t="e">
        <f t="shared" si="19"/>
        <v>#DIV/0!</v>
      </c>
      <c r="H126">
        <f t="shared" si="23"/>
        <v>0</v>
      </c>
      <c r="L126">
        <f t="shared" si="27"/>
        <v>0</v>
      </c>
      <c r="M126">
        <v>0</v>
      </c>
      <c r="O126">
        <f t="shared" si="25"/>
        <v>0</v>
      </c>
    </row>
    <row r="127" spans="2:15" x14ac:dyDescent="0.25">
      <c r="E127" s="2" t="e">
        <f t="shared" si="19"/>
        <v>#DIV/0!</v>
      </c>
      <c r="H127">
        <f t="shared" si="23"/>
        <v>0</v>
      </c>
      <c r="L127">
        <f t="shared" si="27"/>
        <v>0</v>
      </c>
      <c r="M127">
        <f t="shared" ref="M127:M185" si="31">D127*5</f>
        <v>0</v>
      </c>
      <c r="O127">
        <f t="shared" si="25"/>
        <v>0</v>
      </c>
    </row>
    <row r="128" spans="2:15" x14ac:dyDescent="0.25">
      <c r="E128" s="2" t="e">
        <f t="shared" si="19"/>
        <v>#DIV/0!</v>
      </c>
      <c r="H128">
        <f t="shared" si="23"/>
        <v>0</v>
      </c>
      <c r="L128">
        <f t="shared" si="27"/>
        <v>0</v>
      </c>
      <c r="M128">
        <f t="shared" si="31"/>
        <v>0</v>
      </c>
      <c r="O128">
        <f t="shared" si="25"/>
        <v>0</v>
      </c>
    </row>
    <row r="129" spans="5:15" x14ac:dyDescent="0.25">
      <c r="E129" s="2" t="e">
        <f t="shared" si="19"/>
        <v>#DIV/0!</v>
      </c>
      <c r="H129">
        <f t="shared" si="23"/>
        <v>0</v>
      </c>
      <c r="L129">
        <f t="shared" si="27"/>
        <v>0</v>
      </c>
      <c r="M129">
        <f t="shared" si="31"/>
        <v>0</v>
      </c>
      <c r="O129">
        <f t="shared" si="25"/>
        <v>0</v>
      </c>
    </row>
    <row r="130" spans="5:15" x14ac:dyDescent="0.25">
      <c r="E130" s="2" t="e">
        <f t="shared" si="19"/>
        <v>#DIV/0!</v>
      </c>
      <c r="H130">
        <f t="shared" si="23"/>
        <v>0</v>
      </c>
      <c r="L130">
        <f t="shared" si="27"/>
        <v>0</v>
      </c>
      <c r="M130">
        <f t="shared" si="31"/>
        <v>0</v>
      </c>
      <c r="O130">
        <f t="shared" si="25"/>
        <v>0</v>
      </c>
    </row>
    <row r="131" spans="5:15" x14ac:dyDescent="0.25">
      <c r="E131" s="2" t="e">
        <f t="shared" si="19"/>
        <v>#DIV/0!</v>
      </c>
      <c r="H131">
        <f t="shared" si="23"/>
        <v>0</v>
      </c>
      <c r="L131">
        <f t="shared" si="27"/>
        <v>0</v>
      </c>
      <c r="M131">
        <f t="shared" si="31"/>
        <v>0</v>
      </c>
      <c r="O131">
        <f t="shared" si="25"/>
        <v>0</v>
      </c>
    </row>
    <row r="132" spans="5:15" x14ac:dyDescent="0.25">
      <c r="E132" s="2" t="e">
        <f t="shared" si="19"/>
        <v>#DIV/0!</v>
      </c>
      <c r="H132">
        <f t="shared" si="23"/>
        <v>0</v>
      </c>
      <c r="L132">
        <f t="shared" si="27"/>
        <v>0</v>
      </c>
      <c r="M132">
        <f t="shared" si="31"/>
        <v>0</v>
      </c>
      <c r="O132">
        <f t="shared" si="25"/>
        <v>0</v>
      </c>
    </row>
    <row r="133" spans="5:15" x14ac:dyDescent="0.25">
      <c r="E133" s="2" t="e">
        <f t="shared" si="19"/>
        <v>#DIV/0!</v>
      </c>
      <c r="H133">
        <f t="shared" si="23"/>
        <v>0</v>
      </c>
      <c r="L133">
        <f t="shared" si="27"/>
        <v>0</v>
      </c>
      <c r="M133">
        <f t="shared" si="31"/>
        <v>0</v>
      </c>
      <c r="O133">
        <f t="shared" si="25"/>
        <v>0</v>
      </c>
    </row>
    <row r="134" spans="5:15" x14ac:dyDescent="0.25">
      <c r="E134" s="2" t="e">
        <f t="shared" si="19"/>
        <v>#DIV/0!</v>
      </c>
      <c r="H134">
        <f t="shared" si="23"/>
        <v>0</v>
      </c>
      <c r="L134">
        <f t="shared" si="27"/>
        <v>0</v>
      </c>
      <c r="M134">
        <f t="shared" si="31"/>
        <v>0</v>
      </c>
      <c r="O134">
        <f t="shared" si="25"/>
        <v>0</v>
      </c>
    </row>
    <row r="135" spans="5:15" x14ac:dyDescent="0.25">
      <c r="E135" s="2" t="e">
        <f t="shared" si="19"/>
        <v>#DIV/0!</v>
      </c>
      <c r="H135">
        <f t="shared" si="23"/>
        <v>0</v>
      </c>
      <c r="L135">
        <f t="shared" si="27"/>
        <v>0</v>
      </c>
      <c r="M135">
        <f t="shared" si="31"/>
        <v>0</v>
      </c>
      <c r="O135">
        <f t="shared" si="25"/>
        <v>0</v>
      </c>
    </row>
    <row r="136" spans="5:15" x14ac:dyDescent="0.25">
      <c r="E136" s="2" t="e">
        <f t="shared" si="19"/>
        <v>#DIV/0!</v>
      </c>
      <c r="H136">
        <f t="shared" si="23"/>
        <v>0</v>
      </c>
      <c r="L136">
        <f t="shared" si="27"/>
        <v>0</v>
      </c>
      <c r="M136">
        <f t="shared" si="31"/>
        <v>0</v>
      </c>
      <c r="O136">
        <f t="shared" si="25"/>
        <v>0</v>
      </c>
    </row>
    <row r="137" spans="5:15" x14ac:dyDescent="0.25">
      <c r="E137" s="2" t="e">
        <f t="shared" si="19"/>
        <v>#DIV/0!</v>
      </c>
      <c r="H137">
        <f t="shared" si="23"/>
        <v>0</v>
      </c>
      <c r="L137">
        <f t="shared" si="27"/>
        <v>0</v>
      </c>
      <c r="M137">
        <f t="shared" si="31"/>
        <v>0</v>
      </c>
      <c r="O137">
        <f t="shared" si="25"/>
        <v>0</v>
      </c>
    </row>
    <row r="138" spans="5:15" x14ac:dyDescent="0.25">
      <c r="E138" s="2" t="e">
        <f t="shared" si="19"/>
        <v>#DIV/0!</v>
      </c>
      <c r="H138">
        <f t="shared" ref="H138:H185" si="32">F138-G138</f>
        <v>0</v>
      </c>
      <c r="L138">
        <f t="shared" si="27"/>
        <v>0</v>
      </c>
      <c r="M138">
        <f t="shared" si="31"/>
        <v>0</v>
      </c>
      <c r="O138">
        <f t="shared" si="25"/>
        <v>0</v>
      </c>
    </row>
    <row r="139" spans="5:15" x14ac:dyDescent="0.25">
      <c r="E139" s="2" t="e">
        <f t="shared" si="19"/>
        <v>#DIV/0!</v>
      </c>
      <c r="H139">
        <f t="shared" si="32"/>
        <v>0</v>
      </c>
      <c r="L139">
        <f t="shared" si="27"/>
        <v>0</v>
      </c>
      <c r="M139">
        <f t="shared" si="31"/>
        <v>0</v>
      </c>
      <c r="O139">
        <f t="shared" si="25"/>
        <v>0</v>
      </c>
    </row>
    <row r="140" spans="5:15" x14ac:dyDescent="0.25">
      <c r="E140" s="2" t="e">
        <f t="shared" si="19"/>
        <v>#DIV/0!</v>
      </c>
      <c r="H140">
        <f t="shared" si="32"/>
        <v>0</v>
      </c>
      <c r="L140">
        <f t="shared" si="27"/>
        <v>0</v>
      </c>
      <c r="M140">
        <f t="shared" si="31"/>
        <v>0</v>
      </c>
      <c r="O140">
        <f t="shared" si="25"/>
        <v>0</v>
      </c>
    </row>
    <row r="141" spans="5:15" x14ac:dyDescent="0.25">
      <c r="E141" s="2" t="e">
        <f t="shared" si="19"/>
        <v>#DIV/0!</v>
      </c>
      <c r="H141">
        <f t="shared" si="32"/>
        <v>0</v>
      </c>
      <c r="L141">
        <f t="shared" si="27"/>
        <v>0</v>
      </c>
      <c r="M141">
        <f t="shared" si="31"/>
        <v>0</v>
      </c>
      <c r="O141">
        <f t="shared" si="25"/>
        <v>0</v>
      </c>
    </row>
    <row r="142" spans="5:15" x14ac:dyDescent="0.25">
      <c r="E142" s="2" t="e">
        <f t="shared" si="19"/>
        <v>#DIV/0!</v>
      </c>
      <c r="H142">
        <f t="shared" si="32"/>
        <v>0</v>
      </c>
      <c r="L142">
        <f t="shared" si="27"/>
        <v>0</v>
      </c>
      <c r="M142">
        <f t="shared" si="31"/>
        <v>0</v>
      </c>
      <c r="O142">
        <f t="shared" si="25"/>
        <v>0</v>
      </c>
    </row>
    <row r="143" spans="5:15" x14ac:dyDescent="0.25">
      <c r="E143" s="2" t="e">
        <f t="shared" si="19"/>
        <v>#DIV/0!</v>
      </c>
      <c r="H143">
        <f t="shared" si="32"/>
        <v>0</v>
      </c>
      <c r="L143">
        <f t="shared" si="27"/>
        <v>0</v>
      </c>
      <c r="M143">
        <f t="shared" si="31"/>
        <v>0</v>
      </c>
      <c r="O143">
        <f t="shared" si="25"/>
        <v>0</v>
      </c>
    </row>
    <row r="144" spans="5:15" x14ac:dyDescent="0.25">
      <c r="E144" s="2" t="e">
        <f t="shared" si="19"/>
        <v>#DIV/0!</v>
      </c>
      <c r="H144">
        <f t="shared" si="32"/>
        <v>0</v>
      </c>
      <c r="L144">
        <f t="shared" si="27"/>
        <v>0</v>
      </c>
      <c r="M144">
        <f t="shared" si="31"/>
        <v>0</v>
      </c>
      <c r="O144">
        <f t="shared" ref="O144:O185" si="33">SUM(I144:N144)</f>
        <v>0</v>
      </c>
    </row>
    <row r="145" spans="1:16" x14ac:dyDescent="0.25">
      <c r="E145" s="2" t="e">
        <f t="shared" si="19"/>
        <v>#DIV/0!</v>
      </c>
      <c r="H145">
        <f t="shared" si="32"/>
        <v>0</v>
      </c>
      <c r="L145">
        <f t="shared" si="27"/>
        <v>0</v>
      </c>
      <c r="M145">
        <f t="shared" si="31"/>
        <v>0</v>
      </c>
      <c r="O145">
        <f t="shared" si="33"/>
        <v>0</v>
      </c>
    </row>
    <row r="146" spans="1:16" x14ac:dyDescent="0.25">
      <c r="E146" s="2" t="e">
        <f t="shared" si="19"/>
        <v>#DIV/0!</v>
      </c>
      <c r="H146">
        <f t="shared" si="32"/>
        <v>0</v>
      </c>
      <c r="L146">
        <f t="shared" si="27"/>
        <v>0</v>
      </c>
      <c r="M146">
        <f t="shared" si="31"/>
        <v>0</v>
      </c>
      <c r="O146">
        <f t="shared" si="33"/>
        <v>0</v>
      </c>
    </row>
    <row r="147" spans="1:16" x14ac:dyDescent="0.25">
      <c r="A147" s="6"/>
      <c r="B147" s="4"/>
      <c r="C147" s="4"/>
      <c r="D147" s="4"/>
      <c r="E147" s="5" t="e">
        <f t="shared" ref="E147:E185" si="34">(B147)/(B147+C147+D147)</f>
        <v>#DIV/0!</v>
      </c>
      <c r="F147" s="4"/>
      <c r="G147" s="4"/>
      <c r="H147" s="4">
        <f t="shared" si="32"/>
        <v>0</v>
      </c>
      <c r="I147" s="4"/>
      <c r="J147" s="4"/>
      <c r="K147" s="4"/>
      <c r="L147" s="4">
        <f t="shared" si="27"/>
        <v>0</v>
      </c>
      <c r="M147" s="4">
        <f t="shared" si="31"/>
        <v>0</v>
      </c>
      <c r="N147" s="4"/>
      <c r="O147" s="4">
        <f t="shared" si="33"/>
        <v>0</v>
      </c>
      <c r="P147" s="4"/>
    </row>
    <row r="148" spans="1:16" x14ac:dyDescent="0.25">
      <c r="E148" s="2" t="e">
        <f t="shared" si="34"/>
        <v>#DIV/0!</v>
      </c>
      <c r="H148">
        <f t="shared" si="32"/>
        <v>0</v>
      </c>
      <c r="L148">
        <f t="shared" si="27"/>
        <v>0</v>
      </c>
      <c r="M148">
        <f t="shared" si="31"/>
        <v>0</v>
      </c>
      <c r="O148">
        <f t="shared" si="33"/>
        <v>0</v>
      </c>
      <c r="P148" s="4"/>
    </row>
    <row r="149" spans="1:16" x14ac:dyDescent="0.25">
      <c r="E149" s="2" t="e">
        <f t="shared" si="34"/>
        <v>#DIV/0!</v>
      </c>
      <c r="H149">
        <f t="shared" si="32"/>
        <v>0</v>
      </c>
      <c r="L149">
        <f t="shared" si="27"/>
        <v>0</v>
      </c>
      <c r="M149">
        <f t="shared" si="31"/>
        <v>0</v>
      </c>
      <c r="O149">
        <f t="shared" si="33"/>
        <v>0</v>
      </c>
    </row>
    <row r="150" spans="1:16" x14ac:dyDescent="0.25">
      <c r="E150" s="2" t="e">
        <f t="shared" si="34"/>
        <v>#DIV/0!</v>
      </c>
      <c r="H150">
        <f t="shared" si="32"/>
        <v>0</v>
      </c>
      <c r="L150">
        <f t="shared" si="27"/>
        <v>0</v>
      </c>
      <c r="M150">
        <f t="shared" si="31"/>
        <v>0</v>
      </c>
      <c r="O150">
        <f t="shared" si="33"/>
        <v>0</v>
      </c>
    </row>
    <row r="151" spans="1:16" x14ac:dyDescent="0.25">
      <c r="A151" s="6"/>
      <c r="B151" s="4"/>
      <c r="C151" s="4"/>
      <c r="D151" s="4"/>
      <c r="E151" s="5" t="e">
        <f t="shared" si="34"/>
        <v>#DIV/0!</v>
      </c>
      <c r="F151" s="4"/>
      <c r="G151" s="4"/>
      <c r="H151" s="4">
        <f t="shared" si="32"/>
        <v>0</v>
      </c>
      <c r="I151" s="4"/>
      <c r="J151" s="4"/>
      <c r="K151" s="4"/>
      <c r="L151" s="4">
        <f t="shared" ref="L151:L162" si="35">B151*10</f>
        <v>0</v>
      </c>
      <c r="M151" s="4">
        <f t="shared" si="31"/>
        <v>0</v>
      </c>
      <c r="N151" s="4"/>
      <c r="O151" s="4">
        <f t="shared" si="33"/>
        <v>0</v>
      </c>
      <c r="P151" s="4"/>
    </row>
    <row r="152" spans="1:16" x14ac:dyDescent="0.25">
      <c r="A152" s="6"/>
      <c r="B152" s="4"/>
      <c r="C152" s="4"/>
      <c r="D152" s="4"/>
      <c r="E152" s="5" t="e">
        <f t="shared" si="34"/>
        <v>#DIV/0!</v>
      </c>
      <c r="F152" s="4"/>
      <c r="G152" s="4"/>
      <c r="H152" s="4">
        <f t="shared" si="32"/>
        <v>0</v>
      </c>
      <c r="I152" s="4"/>
      <c r="J152" s="4"/>
      <c r="K152" s="4"/>
      <c r="L152" s="4">
        <f t="shared" si="35"/>
        <v>0</v>
      </c>
      <c r="M152" s="4">
        <f t="shared" si="31"/>
        <v>0</v>
      </c>
      <c r="N152" s="4"/>
      <c r="O152" s="4">
        <f t="shared" si="33"/>
        <v>0</v>
      </c>
      <c r="P152" s="4"/>
    </row>
    <row r="153" spans="1:16" x14ac:dyDescent="0.25">
      <c r="A153" s="6"/>
      <c r="B153" s="4"/>
      <c r="C153" s="4"/>
      <c r="D153" s="4"/>
      <c r="E153" s="5" t="e">
        <f t="shared" si="34"/>
        <v>#DIV/0!</v>
      </c>
      <c r="F153" s="4"/>
      <c r="G153" s="4"/>
      <c r="H153" s="4">
        <f t="shared" si="32"/>
        <v>0</v>
      </c>
      <c r="I153" s="4"/>
      <c r="J153" s="4"/>
      <c r="K153" s="4"/>
      <c r="L153" s="4">
        <f t="shared" si="35"/>
        <v>0</v>
      </c>
      <c r="M153" s="4">
        <f t="shared" si="31"/>
        <v>0</v>
      </c>
      <c r="N153" s="4"/>
      <c r="O153" s="4">
        <f t="shared" si="33"/>
        <v>0</v>
      </c>
      <c r="P153" s="4"/>
    </row>
    <row r="154" spans="1:16" x14ac:dyDescent="0.25">
      <c r="A154" s="6"/>
      <c r="B154" s="4"/>
      <c r="C154" s="4"/>
      <c r="D154" s="4"/>
      <c r="E154" s="5" t="e">
        <f t="shared" si="34"/>
        <v>#DIV/0!</v>
      </c>
      <c r="F154" s="4"/>
      <c r="G154" s="4"/>
      <c r="H154" s="4">
        <f t="shared" si="32"/>
        <v>0</v>
      </c>
      <c r="I154" s="4"/>
      <c r="J154" s="4"/>
      <c r="K154" s="4"/>
      <c r="L154" s="4">
        <f t="shared" si="35"/>
        <v>0</v>
      </c>
      <c r="M154" s="4">
        <f t="shared" si="31"/>
        <v>0</v>
      </c>
      <c r="N154" s="4"/>
      <c r="O154" s="4">
        <f t="shared" si="33"/>
        <v>0</v>
      </c>
      <c r="P154" s="4"/>
    </row>
    <row r="155" spans="1:16" x14ac:dyDescent="0.25">
      <c r="A155" s="6"/>
      <c r="B155" s="4"/>
      <c r="C155" s="4"/>
      <c r="D155" s="4"/>
      <c r="E155" s="5" t="e">
        <f t="shared" si="34"/>
        <v>#DIV/0!</v>
      </c>
      <c r="F155" s="4"/>
      <c r="G155" s="4"/>
      <c r="H155" s="4">
        <f t="shared" si="32"/>
        <v>0</v>
      </c>
      <c r="I155" s="4"/>
      <c r="J155" s="4"/>
      <c r="K155" s="4"/>
      <c r="L155" s="4">
        <f t="shared" si="35"/>
        <v>0</v>
      </c>
      <c r="M155" s="4">
        <f t="shared" si="31"/>
        <v>0</v>
      </c>
      <c r="N155" s="4"/>
      <c r="O155" s="4">
        <f t="shared" si="33"/>
        <v>0</v>
      </c>
      <c r="P155" s="4"/>
    </row>
    <row r="156" spans="1:16" x14ac:dyDescent="0.25">
      <c r="A156" s="6"/>
      <c r="B156" s="4"/>
      <c r="C156" s="4"/>
      <c r="D156" s="4"/>
      <c r="E156" s="5" t="e">
        <f t="shared" si="34"/>
        <v>#DIV/0!</v>
      </c>
      <c r="F156" s="4"/>
      <c r="G156" s="4"/>
      <c r="H156" s="4">
        <f t="shared" si="32"/>
        <v>0</v>
      </c>
      <c r="I156" s="4"/>
      <c r="J156" s="4"/>
      <c r="K156" s="4"/>
      <c r="L156" s="4">
        <f t="shared" si="35"/>
        <v>0</v>
      </c>
      <c r="M156" s="4">
        <f t="shared" si="31"/>
        <v>0</v>
      </c>
      <c r="N156" s="4"/>
      <c r="O156" s="4">
        <f t="shared" si="33"/>
        <v>0</v>
      </c>
    </row>
    <row r="157" spans="1:16" x14ac:dyDescent="0.25">
      <c r="E157" s="2" t="e">
        <f t="shared" si="34"/>
        <v>#DIV/0!</v>
      </c>
      <c r="H157">
        <f t="shared" si="32"/>
        <v>0</v>
      </c>
      <c r="L157">
        <f t="shared" si="35"/>
        <v>0</v>
      </c>
      <c r="M157">
        <f t="shared" si="31"/>
        <v>0</v>
      </c>
      <c r="O157">
        <f t="shared" si="33"/>
        <v>0</v>
      </c>
    </row>
    <row r="158" spans="1:16" x14ac:dyDescent="0.25">
      <c r="E158" s="2" t="e">
        <f t="shared" si="34"/>
        <v>#DIV/0!</v>
      </c>
      <c r="H158">
        <f t="shared" si="32"/>
        <v>0</v>
      </c>
      <c r="L158">
        <f t="shared" si="35"/>
        <v>0</v>
      </c>
      <c r="M158">
        <f t="shared" si="31"/>
        <v>0</v>
      </c>
      <c r="O158">
        <f t="shared" si="33"/>
        <v>0</v>
      </c>
    </row>
    <row r="159" spans="1:16" x14ac:dyDescent="0.25">
      <c r="E159" s="2" t="e">
        <f t="shared" si="34"/>
        <v>#DIV/0!</v>
      </c>
      <c r="H159">
        <f t="shared" si="32"/>
        <v>0</v>
      </c>
      <c r="L159">
        <f t="shared" si="35"/>
        <v>0</v>
      </c>
      <c r="M159">
        <f t="shared" si="31"/>
        <v>0</v>
      </c>
      <c r="O159">
        <f t="shared" si="33"/>
        <v>0</v>
      </c>
    </row>
    <row r="160" spans="1:16" x14ac:dyDescent="0.25">
      <c r="E160" s="2" t="e">
        <f t="shared" si="34"/>
        <v>#DIV/0!</v>
      </c>
      <c r="H160">
        <f t="shared" si="32"/>
        <v>0</v>
      </c>
      <c r="L160">
        <f t="shared" si="35"/>
        <v>0</v>
      </c>
      <c r="M160">
        <f t="shared" si="31"/>
        <v>0</v>
      </c>
      <c r="O160">
        <f t="shared" si="33"/>
        <v>0</v>
      </c>
    </row>
    <row r="161" spans="5:15" x14ac:dyDescent="0.25">
      <c r="E161" s="2" t="e">
        <f t="shared" si="34"/>
        <v>#DIV/0!</v>
      </c>
      <c r="H161">
        <f t="shared" si="32"/>
        <v>0</v>
      </c>
      <c r="L161">
        <f t="shared" si="35"/>
        <v>0</v>
      </c>
      <c r="M161">
        <f t="shared" si="31"/>
        <v>0</v>
      </c>
      <c r="O161">
        <f t="shared" si="33"/>
        <v>0</v>
      </c>
    </row>
    <row r="162" spans="5:15" x14ac:dyDescent="0.25">
      <c r="E162" s="2" t="e">
        <f t="shared" si="34"/>
        <v>#DIV/0!</v>
      </c>
      <c r="H162">
        <f t="shared" si="32"/>
        <v>0</v>
      </c>
      <c r="L162">
        <f t="shared" si="35"/>
        <v>0</v>
      </c>
      <c r="M162">
        <f t="shared" si="31"/>
        <v>0</v>
      </c>
      <c r="O162">
        <f t="shared" si="33"/>
        <v>0</v>
      </c>
    </row>
    <row r="163" spans="5:15" x14ac:dyDescent="0.25">
      <c r="E163" s="2" t="e">
        <f t="shared" si="34"/>
        <v>#DIV/0!</v>
      </c>
      <c r="H163">
        <f t="shared" si="32"/>
        <v>0</v>
      </c>
      <c r="M163">
        <f t="shared" si="31"/>
        <v>0</v>
      </c>
      <c r="O163">
        <f t="shared" si="33"/>
        <v>0</v>
      </c>
    </row>
    <row r="164" spans="5:15" x14ac:dyDescent="0.25">
      <c r="E164" s="2" t="e">
        <f t="shared" si="34"/>
        <v>#DIV/0!</v>
      </c>
      <c r="H164">
        <f t="shared" si="32"/>
        <v>0</v>
      </c>
      <c r="M164">
        <f t="shared" si="31"/>
        <v>0</v>
      </c>
      <c r="O164">
        <f t="shared" si="33"/>
        <v>0</v>
      </c>
    </row>
    <row r="165" spans="5:15" x14ac:dyDescent="0.25">
      <c r="E165" s="2" t="e">
        <f t="shared" si="34"/>
        <v>#DIV/0!</v>
      </c>
      <c r="H165">
        <f t="shared" si="32"/>
        <v>0</v>
      </c>
      <c r="M165">
        <f t="shared" si="31"/>
        <v>0</v>
      </c>
      <c r="O165">
        <f t="shared" si="33"/>
        <v>0</v>
      </c>
    </row>
    <row r="166" spans="5:15" x14ac:dyDescent="0.25">
      <c r="E166" s="2" t="e">
        <f t="shared" si="34"/>
        <v>#DIV/0!</v>
      </c>
      <c r="H166">
        <f t="shared" si="32"/>
        <v>0</v>
      </c>
      <c r="M166">
        <f t="shared" si="31"/>
        <v>0</v>
      </c>
      <c r="O166">
        <f t="shared" si="33"/>
        <v>0</v>
      </c>
    </row>
    <row r="167" spans="5:15" x14ac:dyDescent="0.25">
      <c r="E167" s="2" t="e">
        <f t="shared" si="34"/>
        <v>#DIV/0!</v>
      </c>
      <c r="H167">
        <f t="shared" si="32"/>
        <v>0</v>
      </c>
      <c r="M167">
        <f t="shared" si="31"/>
        <v>0</v>
      </c>
      <c r="O167">
        <f t="shared" si="33"/>
        <v>0</v>
      </c>
    </row>
    <row r="168" spans="5:15" x14ac:dyDescent="0.25">
      <c r="E168" s="2" t="e">
        <f t="shared" si="34"/>
        <v>#DIV/0!</v>
      </c>
      <c r="H168">
        <f t="shared" si="32"/>
        <v>0</v>
      </c>
      <c r="M168">
        <f t="shared" si="31"/>
        <v>0</v>
      </c>
      <c r="O168">
        <f t="shared" si="33"/>
        <v>0</v>
      </c>
    </row>
    <row r="169" spans="5:15" x14ac:dyDescent="0.25">
      <c r="E169" s="2" t="e">
        <f t="shared" si="34"/>
        <v>#DIV/0!</v>
      </c>
      <c r="H169">
        <f t="shared" si="32"/>
        <v>0</v>
      </c>
      <c r="M169">
        <f t="shared" si="31"/>
        <v>0</v>
      </c>
      <c r="O169">
        <f t="shared" si="33"/>
        <v>0</v>
      </c>
    </row>
    <row r="170" spans="5:15" x14ac:dyDescent="0.25">
      <c r="E170" s="2" t="e">
        <f t="shared" si="34"/>
        <v>#DIV/0!</v>
      </c>
      <c r="H170">
        <f t="shared" si="32"/>
        <v>0</v>
      </c>
      <c r="M170">
        <f t="shared" si="31"/>
        <v>0</v>
      </c>
      <c r="O170">
        <f t="shared" si="33"/>
        <v>0</v>
      </c>
    </row>
    <row r="171" spans="5:15" x14ac:dyDescent="0.25">
      <c r="E171" s="2" t="e">
        <f t="shared" si="34"/>
        <v>#DIV/0!</v>
      </c>
      <c r="H171">
        <f t="shared" si="32"/>
        <v>0</v>
      </c>
      <c r="M171">
        <f t="shared" si="31"/>
        <v>0</v>
      </c>
      <c r="O171">
        <f t="shared" si="33"/>
        <v>0</v>
      </c>
    </row>
    <row r="172" spans="5:15" x14ac:dyDescent="0.25">
      <c r="E172" s="2" t="e">
        <f t="shared" si="34"/>
        <v>#DIV/0!</v>
      </c>
      <c r="H172">
        <f t="shared" si="32"/>
        <v>0</v>
      </c>
      <c r="M172">
        <f t="shared" si="31"/>
        <v>0</v>
      </c>
      <c r="O172">
        <f t="shared" si="33"/>
        <v>0</v>
      </c>
    </row>
    <row r="173" spans="5:15" x14ac:dyDescent="0.25">
      <c r="E173" s="2" t="e">
        <f t="shared" si="34"/>
        <v>#DIV/0!</v>
      </c>
      <c r="H173">
        <f t="shared" si="32"/>
        <v>0</v>
      </c>
      <c r="M173">
        <f t="shared" si="31"/>
        <v>0</v>
      </c>
      <c r="O173">
        <f t="shared" si="33"/>
        <v>0</v>
      </c>
    </row>
    <row r="174" spans="5:15" x14ac:dyDescent="0.25">
      <c r="E174" s="2" t="e">
        <f t="shared" si="34"/>
        <v>#DIV/0!</v>
      </c>
      <c r="H174">
        <f t="shared" si="32"/>
        <v>0</v>
      </c>
      <c r="M174">
        <f t="shared" si="31"/>
        <v>0</v>
      </c>
      <c r="O174">
        <f t="shared" si="33"/>
        <v>0</v>
      </c>
    </row>
    <row r="175" spans="5:15" x14ac:dyDescent="0.25">
      <c r="E175" s="2" t="e">
        <f t="shared" si="34"/>
        <v>#DIV/0!</v>
      </c>
      <c r="H175">
        <f t="shared" si="32"/>
        <v>0</v>
      </c>
      <c r="M175">
        <f t="shared" si="31"/>
        <v>0</v>
      </c>
      <c r="O175">
        <f t="shared" si="33"/>
        <v>0</v>
      </c>
    </row>
    <row r="176" spans="5:15" x14ac:dyDescent="0.25">
      <c r="E176" s="2" t="e">
        <f t="shared" si="34"/>
        <v>#DIV/0!</v>
      </c>
      <c r="H176">
        <f t="shared" si="32"/>
        <v>0</v>
      </c>
      <c r="M176">
        <f t="shared" si="31"/>
        <v>0</v>
      </c>
      <c r="O176">
        <f t="shared" si="33"/>
        <v>0</v>
      </c>
    </row>
    <row r="177" spans="5:15" x14ac:dyDescent="0.25">
      <c r="E177" s="2" t="e">
        <f t="shared" si="34"/>
        <v>#DIV/0!</v>
      </c>
      <c r="H177">
        <f t="shared" si="32"/>
        <v>0</v>
      </c>
      <c r="M177">
        <f t="shared" si="31"/>
        <v>0</v>
      </c>
      <c r="O177">
        <f t="shared" si="33"/>
        <v>0</v>
      </c>
    </row>
    <row r="178" spans="5:15" x14ac:dyDescent="0.25">
      <c r="E178" s="2" t="e">
        <f t="shared" si="34"/>
        <v>#DIV/0!</v>
      </c>
      <c r="H178">
        <f t="shared" si="32"/>
        <v>0</v>
      </c>
      <c r="M178">
        <f t="shared" si="31"/>
        <v>0</v>
      </c>
      <c r="O178">
        <f t="shared" si="33"/>
        <v>0</v>
      </c>
    </row>
    <row r="179" spans="5:15" x14ac:dyDescent="0.25">
      <c r="E179" s="2" t="e">
        <f t="shared" si="34"/>
        <v>#DIV/0!</v>
      </c>
      <c r="H179">
        <f t="shared" si="32"/>
        <v>0</v>
      </c>
      <c r="M179">
        <f t="shared" si="31"/>
        <v>0</v>
      </c>
      <c r="O179">
        <f t="shared" si="33"/>
        <v>0</v>
      </c>
    </row>
    <row r="180" spans="5:15" x14ac:dyDescent="0.25">
      <c r="E180" s="2" t="e">
        <f t="shared" si="34"/>
        <v>#DIV/0!</v>
      </c>
      <c r="H180">
        <f t="shared" si="32"/>
        <v>0</v>
      </c>
      <c r="M180">
        <f t="shared" si="31"/>
        <v>0</v>
      </c>
      <c r="O180">
        <f t="shared" si="33"/>
        <v>0</v>
      </c>
    </row>
    <row r="181" spans="5:15" x14ac:dyDescent="0.25">
      <c r="E181" s="2" t="e">
        <f t="shared" si="34"/>
        <v>#DIV/0!</v>
      </c>
      <c r="H181">
        <f t="shared" si="32"/>
        <v>0</v>
      </c>
      <c r="M181">
        <f t="shared" si="31"/>
        <v>0</v>
      </c>
      <c r="O181">
        <f t="shared" si="33"/>
        <v>0</v>
      </c>
    </row>
    <row r="182" spans="5:15" x14ac:dyDescent="0.25">
      <c r="E182" t="e">
        <f t="shared" si="34"/>
        <v>#DIV/0!</v>
      </c>
      <c r="H182">
        <f t="shared" si="32"/>
        <v>0</v>
      </c>
      <c r="M182">
        <f t="shared" si="31"/>
        <v>0</v>
      </c>
      <c r="O182">
        <f t="shared" si="33"/>
        <v>0</v>
      </c>
    </row>
    <row r="183" spans="5:15" x14ac:dyDescent="0.25">
      <c r="E183" t="e">
        <f t="shared" si="34"/>
        <v>#DIV/0!</v>
      </c>
      <c r="H183">
        <f t="shared" si="32"/>
        <v>0</v>
      </c>
      <c r="M183">
        <f t="shared" si="31"/>
        <v>0</v>
      </c>
      <c r="O183">
        <f t="shared" si="33"/>
        <v>0</v>
      </c>
    </row>
    <row r="184" spans="5:15" x14ac:dyDescent="0.25">
      <c r="E184" t="e">
        <f t="shared" si="34"/>
        <v>#DIV/0!</v>
      </c>
      <c r="H184">
        <f t="shared" si="32"/>
        <v>0</v>
      </c>
      <c r="M184">
        <f t="shared" si="31"/>
        <v>0</v>
      </c>
      <c r="O184">
        <f t="shared" si="33"/>
        <v>0</v>
      </c>
    </row>
    <row r="185" spans="5:15" x14ac:dyDescent="0.25">
      <c r="E185" t="e">
        <f t="shared" si="34"/>
        <v>#DIV/0!</v>
      </c>
      <c r="H185">
        <f t="shared" si="32"/>
        <v>0</v>
      </c>
      <c r="M185">
        <f t="shared" si="31"/>
        <v>0</v>
      </c>
      <c r="O185">
        <f t="shared" si="33"/>
        <v>0</v>
      </c>
    </row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92"/>
  <sheetViews>
    <sheetView zoomScale="140" zoomScaleNormal="140" workbookViewId="0">
      <selection sqref="A1:XFD1048576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61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67</v>
      </c>
      <c r="B3" s="3">
        <f>1*2</f>
        <v>2</v>
      </c>
      <c r="C3" s="3">
        <f>1*4</f>
        <v>4</v>
      </c>
      <c r="D3" s="3"/>
      <c r="E3" s="2">
        <f t="shared" ref="E3" si="0">(B3)/(B3+C3+D3)</f>
        <v>0.33333333333333331</v>
      </c>
      <c r="F3">
        <f>5+1+5+7+2+1</f>
        <v>21</v>
      </c>
      <c r="G3">
        <f>0+5+10+0+3+3</f>
        <v>21</v>
      </c>
      <c r="H3">
        <f t="shared" ref="H3" si="1">F3-G3</f>
        <v>0</v>
      </c>
      <c r="K3">
        <f>20*1</f>
        <v>20</v>
      </c>
      <c r="L3">
        <f t="shared" ref="L3" si="2">B3*10</f>
        <v>20</v>
      </c>
      <c r="M3">
        <f t="shared" ref="M3" si="3">D3*5</f>
        <v>0</v>
      </c>
      <c r="N3">
        <f>10*2</f>
        <v>20</v>
      </c>
      <c r="O3">
        <f t="shared" ref="O3" si="4">SUM(I3:N3)</f>
        <v>60</v>
      </c>
    </row>
    <row r="4" spans="1:27" x14ac:dyDescent="0.25">
      <c r="A4" s="3" t="s">
        <v>79</v>
      </c>
      <c r="B4" s="3">
        <f>1*5</f>
        <v>5</v>
      </c>
      <c r="C4" s="3">
        <f>1*1</f>
        <v>1</v>
      </c>
      <c r="D4" s="3"/>
      <c r="E4" s="2">
        <f t="shared" ref="E4:E5" si="5">(B4)/(B4+C4+D4)</f>
        <v>0.83333333333333337</v>
      </c>
      <c r="F4">
        <f>15+5+4+11+5+5</f>
        <v>45</v>
      </c>
      <c r="G4">
        <f>0+1+5+6+4+2</f>
        <v>18</v>
      </c>
      <c r="H4">
        <f t="shared" ref="H4:H5" si="6">F4-G4</f>
        <v>27</v>
      </c>
      <c r="I4">
        <f>60*1</f>
        <v>60</v>
      </c>
      <c r="K4">
        <f>20*1</f>
        <v>20</v>
      </c>
      <c r="L4">
        <f t="shared" ref="L4:L5" si="7">B4*10</f>
        <v>50</v>
      </c>
      <c r="M4">
        <f t="shared" ref="M4:M5" si="8">D4*5</f>
        <v>0</v>
      </c>
      <c r="N4">
        <f>10*2</f>
        <v>20</v>
      </c>
      <c r="O4">
        <f t="shared" ref="O4" si="9">SUM(I4:N4)</f>
        <v>150</v>
      </c>
    </row>
    <row r="5" spans="1:27" x14ac:dyDescent="0.25">
      <c r="A5" s="3" t="s">
        <v>131</v>
      </c>
      <c r="B5" s="3">
        <f>1*2</f>
        <v>2</v>
      </c>
      <c r="C5" s="3">
        <f>1*1</f>
        <v>1</v>
      </c>
      <c r="D5" s="3">
        <f>1*1</f>
        <v>1</v>
      </c>
      <c r="E5" s="2">
        <f t="shared" si="5"/>
        <v>0.5</v>
      </c>
      <c r="F5">
        <f>2+6+9+0</f>
        <v>17</v>
      </c>
      <c r="G5">
        <f>2+0+6+3</f>
        <v>11</v>
      </c>
      <c r="H5">
        <f t="shared" si="6"/>
        <v>6</v>
      </c>
      <c r="J5">
        <f>40*1</f>
        <v>40</v>
      </c>
      <c r="L5">
        <f t="shared" si="7"/>
        <v>20</v>
      </c>
      <c r="M5">
        <f t="shared" si="8"/>
        <v>5</v>
      </c>
      <c r="N5">
        <f>10*1</f>
        <v>10</v>
      </c>
      <c r="O5">
        <f t="shared" ref="O5" si="10">SUM(I5:N5)</f>
        <v>75</v>
      </c>
    </row>
    <row r="6" spans="1:27" x14ac:dyDescent="0.25">
      <c r="A6" s="3" t="s">
        <v>62</v>
      </c>
      <c r="B6" s="3"/>
      <c r="C6" s="3">
        <f>1*7</f>
        <v>7</v>
      </c>
      <c r="D6" s="3">
        <f>1*1</f>
        <v>1</v>
      </c>
      <c r="E6" s="2">
        <f t="shared" ref="E6:E79" si="11">(B6)/(B6+C6+D6)</f>
        <v>0</v>
      </c>
      <c r="F6">
        <f>4+4+6+7+6+6+8+6</f>
        <v>47</v>
      </c>
      <c r="G6">
        <f>4+8+8+8+7+7+9+9</f>
        <v>60</v>
      </c>
      <c r="H6">
        <f t="shared" ref="H6:H79" si="12">F6-G6</f>
        <v>-13</v>
      </c>
      <c r="K6">
        <f>20*1</f>
        <v>20</v>
      </c>
      <c r="L6">
        <f t="shared" ref="L6:L69" si="13">B6*10</f>
        <v>0</v>
      </c>
      <c r="M6">
        <f t="shared" ref="M6:M32" si="14">D6*5</f>
        <v>5</v>
      </c>
      <c r="N6">
        <f>10*3</f>
        <v>30</v>
      </c>
      <c r="O6">
        <f t="shared" ref="O6:O62" si="15">SUM(I6:N6)</f>
        <v>55</v>
      </c>
    </row>
    <row r="7" spans="1:27" x14ac:dyDescent="0.25">
      <c r="A7" s="3" t="s">
        <v>69</v>
      </c>
      <c r="B7" s="3">
        <f>1*3</f>
        <v>3</v>
      </c>
      <c r="C7" s="3"/>
      <c r="D7" s="3">
        <f>1*1</f>
        <v>1</v>
      </c>
      <c r="E7" s="2">
        <f t="shared" si="11"/>
        <v>0.75</v>
      </c>
      <c r="F7">
        <f>2+9+14+3</f>
        <v>28</v>
      </c>
      <c r="G7">
        <f>2+6+2+0</f>
        <v>10</v>
      </c>
      <c r="H7">
        <f t="shared" si="12"/>
        <v>18</v>
      </c>
      <c r="I7">
        <f>60*1</f>
        <v>60</v>
      </c>
      <c r="L7">
        <f t="shared" si="13"/>
        <v>30</v>
      </c>
      <c r="M7">
        <f t="shared" si="14"/>
        <v>5</v>
      </c>
      <c r="N7">
        <f>10*1</f>
        <v>10</v>
      </c>
      <c r="O7">
        <f t="shared" si="15"/>
        <v>105</v>
      </c>
    </row>
    <row r="8" spans="1:27" x14ac:dyDescent="0.25">
      <c r="A8" s="3" t="s">
        <v>135</v>
      </c>
      <c r="B8" s="3">
        <f>1*2</f>
        <v>2</v>
      </c>
      <c r="C8" s="3">
        <f>1*2</f>
        <v>2</v>
      </c>
      <c r="D8" s="3"/>
      <c r="E8" s="2">
        <f t="shared" si="11"/>
        <v>0.5</v>
      </c>
      <c r="F8">
        <f>14+6+10+2</f>
        <v>32</v>
      </c>
      <c r="G8">
        <f>0+11+8+5</f>
        <v>24</v>
      </c>
      <c r="H8">
        <f t="shared" si="12"/>
        <v>8</v>
      </c>
      <c r="J8">
        <f>40*1</f>
        <v>40</v>
      </c>
      <c r="L8">
        <f t="shared" si="13"/>
        <v>20</v>
      </c>
      <c r="M8">
        <f t="shared" si="14"/>
        <v>0</v>
      </c>
      <c r="N8">
        <f>10*1</f>
        <v>10</v>
      </c>
      <c r="O8">
        <f t="shared" ref="O8" si="16">SUM(I8:N8)</f>
        <v>70</v>
      </c>
    </row>
    <row r="9" spans="1:27" x14ac:dyDescent="0.25">
      <c r="A9" s="3" t="s">
        <v>63</v>
      </c>
      <c r="B9" s="3">
        <f>1*7</f>
        <v>7</v>
      </c>
      <c r="C9" s="3">
        <f>1*8</f>
        <v>8</v>
      </c>
      <c r="D9" s="3"/>
      <c r="E9" s="2">
        <f t="shared" ref="E9:E11" si="17">(B9)/(B9+C9+D9)</f>
        <v>0.46666666666666667</v>
      </c>
      <c r="F9">
        <f>1+8+8+10+0+0+10+5+3+3+3+3+9+6+2</f>
        <v>71</v>
      </c>
      <c r="G9">
        <f>8+4+6+6+5+15+5+6+2+7+1+4+8+9+14</f>
        <v>100</v>
      </c>
      <c r="H9">
        <f t="shared" ref="H9:H11" si="18">F9-G9</f>
        <v>-29</v>
      </c>
      <c r="I9">
        <f>60*1</f>
        <v>60</v>
      </c>
      <c r="J9">
        <f>40*1</f>
        <v>40</v>
      </c>
      <c r="K9">
        <f>20*1</f>
        <v>20</v>
      </c>
      <c r="L9">
        <f t="shared" ref="L9:L11" si="19">B9*10</f>
        <v>70</v>
      </c>
      <c r="M9">
        <f t="shared" ref="M9:M11" si="20">D9*5</f>
        <v>0</v>
      </c>
      <c r="N9">
        <f>10*4</f>
        <v>40</v>
      </c>
      <c r="O9">
        <f t="shared" si="15"/>
        <v>230</v>
      </c>
    </row>
    <row r="10" spans="1:27" x14ac:dyDescent="0.25">
      <c r="A10" s="3" t="s">
        <v>136</v>
      </c>
      <c r="B10" s="3"/>
      <c r="C10" s="3">
        <f>1*3</f>
        <v>3</v>
      </c>
      <c r="D10" s="3"/>
      <c r="E10" s="2">
        <f t="shared" si="17"/>
        <v>0</v>
      </c>
      <c r="F10">
        <f>0+4+8</f>
        <v>12</v>
      </c>
      <c r="G10">
        <f>14+5+10</f>
        <v>29</v>
      </c>
      <c r="H10">
        <f t="shared" si="18"/>
        <v>-17</v>
      </c>
      <c r="K10">
        <f>20*1</f>
        <v>20</v>
      </c>
      <c r="L10">
        <f t="shared" si="19"/>
        <v>0</v>
      </c>
      <c r="M10">
        <f t="shared" si="20"/>
        <v>0</v>
      </c>
      <c r="N10">
        <f>10*1</f>
        <v>10</v>
      </c>
      <c r="O10">
        <f t="shared" ref="O10" si="21">SUM(I10:N10)</f>
        <v>30</v>
      </c>
    </row>
    <row r="11" spans="1:27" x14ac:dyDescent="0.25">
      <c r="A11" s="3" t="s">
        <v>80</v>
      </c>
      <c r="B11" s="3">
        <f>1*3</f>
        <v>3</v>
      </c>
      <c r="C11" s="3">
        <f>1*1</f>
        <v>1</v>
      </c>
      <c r="D11" s="3"/>
      <c r="E11" s="2">
        <f t="shared" si="17"/>
        <v>0.75</v>
      </c>
      <c r="F11">
        <f>6+7+6+1</f>
        <v>20</v>
      </c>
      <c r="G11">
        <f>4+6+5+4</f>
        <v>19</v>
      </c>
      <c r="H11">
        <f t="shared" si="18"/>
        <v>1</v>
      </c>
      <c r="J11">
        <f>40*1</f>
        <v>40</v>
      </c>
      <c r="L11">
        <f t="shared" si="19"/>
        <v>30</v>
      </c>
      <c r="M11">
        <f t="shared" si="20"/>
        <v>0</v>
      </c>
      <c r="N11">
        <f>10*1</f>
        <v>10</v>
      </c>
      <c r="O11">
        <f t="shared" si="15"/>
        <v>80</v>
      </c>
    </row>
    <row r="12" spans="1:27" x14ac:dyDescent="0.25">
      <c r="A12" s="3" t="s">
        <v>64</v>
      </c>
      <c r="B12" s="3">
        <f>1*5</f>
        <v>5</v>
      </c>
      <c r="C12" s="3">
        <f>1*5</f>
        <v>5</v>
      </c>
      <c r="D12" s="3">
        <f>1*1</f>
        <v>1</v>
      </c>
      <c r="E12" s="2">
        <f t="shared" ref="E12:E14" si="22">(B12)/(B12+C12+D12)</f>
        <v>0.45454545454545453</v>
      </c>
      <c r="F12">
        <f>4+8+6+8+4+7+5+4+0+4+1</f>
        <v>51</v>
      </c>
      <c r="G12">
        <f>4+1+10+7+6+6+4+1+7+4+4</f>
        <v>54</v>
      </c>
      <c r="H12">
        <f t="shared" ref="H12:H14" si="23">F12-G12</f>
        <v>-3</v>
      </c>
      <c r="I12">
        <f>60*1</f>
        <v>60</v>
      </c>
      <c r="J12">
        <f>40*1</f>
        <v>40</v>
      </c>
      <c r="L12">
        <f t="shared" ref="L12:L14" si="24">B12*10</f>
        <v>50</v>
      </c>
      <c r="M12">
        <f t="shared" ref="M12:M14" si="25">D12*5</f>
        <v>5</v>
      </c>
      <c r="N12">
        <f>10*3</f>
        <v>30</v>
      </c>
      <c r="O12">
        <f>SUM(I12:N12)</f>
        <v>185</v>
      </c>
    </row>
    <row r="13" spans="1:27" x14ac:dyDescent="0.25">
      <c r="A13" s="3" t="s">
        <v>111</v>
      </c>
      <c r="B13" s="3">
        <f>1*3</f>
        <v>3</v>
      </c>
      <c r="C13" s="3"/>
      <c r="D13" s="3">
        <f>1*1</f>
        <v>1</v>
      </c>
      <c r="E13" s="2">
        <f t="shared" ref="E13" si="26">(B13)/(B13+C13+D13)</f>
        <v>0.75</v>
      </c>
      <c r="F13">
        <f>4+7+4+4</f>
        <v>19</v>
      </c>
      <c r="G13">
        <f>4+3+1+3</f>
        <v>11</v>
      </c>
      <c r="H13">
        <f t="shared" ref="H13" si="27">F13-G13</f>
        <v>8</v>
      </c>
      <c r="I13">
        <f>60*1</f>
        <v>60</v>
      </c>
      <c r="L13">
        <f t="shared" ref="L13" si="28">B13*10</f>
        <v>30</v>
      </c>
      <c r="M13">
        <f t="shared" ref="M13" si="29">D13*5</f>
        <v>5</v>
      </c>
      <c r="N13">
        <f>10*1</f>
        <v>10</v>
      </c>
      <c r="O13">
        <f>SUM(I13:N13)</f>
        <v>105</v>
      </c>
    </row>
    <row r="14" spans="1:27" x14ac:dyDescent="0.25">
      <c r="B14" s="3"/>
      <c r="C14" s="3"/>
      <c r="D14" s="3"/>
      <c r="E14" s="2" t="e">
        <f t="shared" si="22"/>
        <v>#DIV/0!</v>
      </c>
      <c r="H14">
        <f t="shared" si="23"/>
        <v>0</v>
      </c>
      <c r="L14">
        <f t="shared" si="24"/>
        <v>0</v>
      </c>
      <c r="M14">
        <f t="shared" si="25"/>
        <v>0</v>
      </c>
      <c r="O14">
        <f t="shared" ref="O14" si="30">SUM(I14:N14)</f>
        <v>0</v>
      </c>
    </row>
    <row r="15" spans="1:27" ht="14.25" customHeight="1" x14ac:dyDescent="0.25">
      <c r="B15" s="3"/>
      <c r="C15" s="3"/>
      <c r="D15" s="3"/>
      <c r="E15" s="2" t="e">
        <f t="shared" si="11"/>
        <v>#DIV/0!</v>
      </c>
      <c r="H15">
        <f t="shared" si="12"/>
        <v>0</v>
      </c>
      <c r="L15">
        <v>0</v>
      </c>
      <c r="M15">
        <f t="shared" si="14"/>
        <v>0</v>
      </c>
      <c r="O15">
        <f t="shared" si="15"/>
        <v>0</v>
      </c>
    </row>
    <row r="16" spans="1:27" x14ac:dyDescent="0.25">
      <c r="B16" s="3"/>
      <c r="C16" s="3"/>
      <c r="D16" s="3"/>
      <c r="E16" s="2" t="e">
        <f t="shared" si="11"/>
        <v>#DIV/0!</v>
      </c>
      <c r="H16">
        <f t="shared" si="12"/>
        <v>0</v>
      </c>
      <c r="L16">
        <f t="shared" ref="L16" si="31">B16*10</f>
        <v>0</v>
      </c>
      <c r="M16">
        <f t="shared" si="14"/>
        <v>0</v>
      </c>
      <c r="O16">
        <f t="shared" si="15"/>
        <v>0</v>
      </c>
    </row>
    <row r="17" spans="2:15" x14ac:dyDescent="0.25">
      <c r="B17" s="3"/>
      <c r="C17" s="3"/>
      <c r="D17" s="3"/>
      <c r="E17" s="2" t="e">
        <f t="shared" si="11"/>
        <v>#DIV/0!</v>
      </c>
      <c r="H17">
        <f t="shared" si="12"/>
        <v>0</v>
      </c>
      <c r="L17">
        <f t="shared" ref="L17" si="32">B17*10</f>
        <v>0</v>
      </c>
      <c r="M17">
        <f t="shared" si="14"/>
        <v>0</v>
      </c>
      <c r="O17">
        <f t="shared" ref="O17" si="33">SUM(I17:N17)</f>
        <v>0</v>
      </c>
    </row>
    <row r="18" spans="2:15" x14ac:dyDescent="0.25">
      <c r="B18" s="3"/>
      <c r="C18" s="3"/>
      <c r="D18" s="3"/>
      <c r="E18" s="2" t="e">
        <f t="shared" si="11"/>
        <v>#DIV/0!</v>
      </c>
      <c r="H18">
        <f t="shared" si="12"/>
        <v>0</v>
      </c>
      <c r="L18">
        <f t="shared" si="13"/>
        <v>0</v>
      </c>
      <c r="M18">
        <f t="shared" si="14"/>
        <v>0</v>
      </c>
      <c r="O18">
        <f t="shared" si="15"/>
        <v>0</v>
      </c>
    </row>
    <row r="19" spans="2:15" x14ac:dyDescent="0.25">
      <c r="B19" s="3"/>
      <c r="C19" s="3"/>
      <c r="D19" s="3"/>
      <c r="E19" s="2" t="e">
        <f t="shared" si="11"/>
        <v>#DIV/0!</v>
      </c>
      <c r="H19">
        <f t="shared" si="12"/>
        <v>0</v>
      </c>
      <c r="L19">
        <f t="shared" si="13"/>
        <v>0</v>
      </c>
      <c r="M19">
        <f t="shared" si="14"/>
        <v>0</v>
      </c>
      <c r="O19">
        <f t="shared" si="15"/>
        <v>0</v>
      </c>
    </row>
    <row r="20" spans="2:15" x14ac:dyDescent="0.25">
      <c r="B20" s="3"/>
      <c r="C20" s="3"/>
      <c r="D20" s="3"/>
      <c r="E20" s="2" t="e">
        <f t="shared" si="11"/>
        <v>#DIV/0!</v>
      </c>
      <c r="H20">
        <f t="shared" si="12"/>
        <v>0</v>
      </c>
      <c r="L20">
        <f t="shared" si="13"/>
        <v>0</v>
      </c>
      <c r="M20">
        <f t="shared" si="14"/>
        <v>0</v>
      </c>
      <c r="O20">
        <f t="shared" ref="O20" si="34">SUM(I20:N20)</f>
        <v>0</v>
      </c>
    </row>
    <row r="21" spans="2:15" x14ac:dyDescent="0.25">
      <c r="B21" s="3"/>
      <c r="C21" s="3"/>
      <c r="D21" s="3"/>
      <c r="E21" s="2" t="e">
        <f t="shared" ref="E21" si="35">(B21)/(B21+C21+D21)</f>
        <v>#DIV/0!</v>
      </c>
      <c r="H21">
        <f t="shared" ref="H21" si="36">F21-G21</f>
        <v>0</v>
      </c>
      <c r="L21">
        <f t="shared" ref="L21" si="37">B21*10</f>
        <v>0</v>
      </c>
      <c r="M21">
        <f t="shared" ref="M21" si="38">D21*5</f>
        <v>0</v>
      </c>
      <c r="O21">
        <f t="shared" ref="O21" si="39">SUM(I21:N21)</f>
        <v>0</v>
      </c>
    </row>
    <row r="22" spans="2:15" x14ac:dyDescent="0.25">
      <c r="B22" s="3"/>
      <c r="C22" s="3"/>
      <c r="D22" s="3"/>
      <c r="E22" s="2" t="e">
        <f t="shared" si="11"/>
        <v>#DIV/0!</v>
      </c>
      <c r="H22">
        <f t="shared" si="12"/>
        <v>0</v>
      </c>
      <c r="L22">
        <f t="shared" si="13"/>
        <v>0</v>
      </c>
      <c r="M22">
        <f t="shared" si="14"/>
        <v>0</v>
      </c>
      <c r="O22">
        <f t="shared" ref="O22" si="40">SUM(I22:N22)</f>
        <v>0</v>
      </c>
    </row>
    <row r="23" spans="2:15" x14ac:dyDescent="0.25">
      <c r="E23" s="2" t="e">
        <f t="shared" si="11"/>
        <v>#DIV/0!</v>
      </c>
      <c r="H23">
        <f t="shared" si="12"/>
        <v>0</v>
      </c>
      <c r="L23">
        <f t="shared" si="13"/>
        <v>0</v>
      </c>
      <c r="M23">
        <f t="shared" si="14"/>
        <v>0</v>
      </c>
      <c r="O23">
        <f t="shared" si="15"/>
        <v>0</v>
      </c>
    </row>
    <row r="24" spans="2:15" x14ac:dyDescent="0.25">
      <c r="E24" s="2" t="e">
        <f t="shared" si="11"/>
        <v>#DIV/0!</v>
      </c>
      <c r="H24">
        <f t="shared" si="12"/>
        <v>0</v>
      </c>
      <c r="L24">
        <f t="shared" si="13"/>
        <v>0</v>
      </c>
      <c r="M24">
        <f t="shared" si="14"/>
        <v>0</v>
      </c>
      <c r="O24">
        <f t="shared" ref="O24" si="41">SUM(I24:N24)</f>
        <v>0</v>
      </c>
    </row>
    <row r="25" spans="2:15" x14ac:dyDescent="0.25">
      <c r="E25" s="2" t="e">
        <f t="shared" si="11"/>
        <v>#DIV/0!</v>
      </c>
      <c r="H25">
        <f t="shared" si="12"/>
        <v>0</v>
      </c>
      <c r="L25">
        <f t="shared" si="13"/>
        <v>0</v>
      </c>
      <c r="M25">
        <f t="shared" si="14"/>
        <v>0</v>
      </c>
      <c r="O25">
        <f t="shared" si="15"/>
        <v>0</v>
      </c>
    </row>
    <row r="26" spans="2:15" x14ac:dyDescent="0.25">
      <c r="E26" s="2" t="e">
        <f t="shared" si="11"/>
        <v>#DIV/0!</v>
      </c>
      <c r="H26">
        <f t="shared" si="12"/>
        <v>0</v>
      </c>
      <c r="L26">
        <f t="shared" si="13"/>
        <v>0</v>
      </c>
      <c r="M26">
        <f t="shared" si="14"/>
        <v>0</v>
      </c>
      <c r="O26">
        <f t="shared" si="15"/>
        <v>0</v>
      </c>
    </row>
    <row r="27" spans="2:15" x14ac:dyDescent="0.25">
      <c r="E27" s="2" t="e">
        <f t="shared" si="11"/>
        <v>#DIV/0!</v>
      </c>
      <c r="H27">
        <f t="shared" si="12"/>
        <v>0</v>
      </c>
      <c r="L27">
        <f t="shared" si="13"/>
        <v>0</v>
      </c>
      <c r="M27">
        <f t="shared" si="14"/>
        <v>0</v>
      </c>
      <c r="O27">
        <f t="shared" ref="O27" si="42">SUM(I27:N27)</f>
        <v>0</v>
      </c>
    </row>
    <row r="28" spans="2:15" x14ac:dyDescent="0.25">
      <c r="E28" s="2" t="e">
        <f t="shared" si="11"/>
        <v>#DIV/0!</v>
      </c>
      <c r="H28">
        <f t="shared" si="12"/>
        <v>0</v>
      </c>
      <c r="L28">
        <f t="shared" si="13"/>
        <v>0</v>
      </c>
      <c r="M28">
        <f t="shared" si="14"/>
        <v>0</v>
      </c>
      <c r="O28">
        <f t="shared" ref="O28" si="43">SUM(I28:N28)</f>
        <v>0</v>
      </c>
    </row>
    <row r="29" spans="2:15" x14ac:dyDescent="0.25">
      <c r="E29" s="2" t="e">
        <f t="shared" si="11"/>
        <v>#DIV/0!</v>
      </c>
      <c r="H29">
        <f t="shared" si="12"/>
        <v>0</v>
      </c>
      <c r="L29">
        <f t="shared" si="13"/>
        <v>0</v>
      </c>
      <c r="M29">
        <f t="shared" si="14"/>
        <v>0</v>
      </c>
      <c r="O29">
        <f t="shared" si="15"/>
        <v>0</v>
      </c>
    </row>
    <row r="30" spans="2:15" x14ac:dyDescent="0.25">
      <c r="E30" s="2" t="e">
        <f t="shared" si="11"/>
        <v>#DIV/0!</v>
      </c>
      <c r="H30">
        <f t="shared" si="12"/>
        <v>0</v>
      </c>
      <c r="L30">
        <f t="shared" si="13"/>
        <v>0</v>
      </c>
      <c r="M30">
        <f t="shared" si="14"/>
        <v>0</v>
      </c>
      <c r="O30">
        <f t="shared" si="15"/>
        <v>0</v>
      </c>
    </row>
    <row r="31" spans="2:15" x14ac:dyDescent="0.25">
      <c r="E31" s="2" t="e">
        <f t="shared" si="11"/>
        <v>#DIV/0!</v>
      </c>
      <c r="H31">
        <f t="shared" si="12"/>
        <v>0</v>
      </c>
      <c r="L31">
        <f t="shared" si="13"/>
        <v>0</v>
      </c>
      <c r="M31">
        <f t="shared" si="14"/>
        <v>0</v>
      </c>
      <c r="O31">
        <f t="shared" ref="O31" si="44">SUM(I31:N31)</f>
        <v>0</v>
      </c>
    </row>
    <row r="32" spans="2:15" x14ac:dyDescent="0.25">
      <c r="E32" s="2" t="e">
        <f t="shared" si="11"/>
        <v>#DIV/0!</v>
      </c>
      <c r="H32">
        <f t="shared" si="12"/>
        <v>0</v>
      </c>
      <c r="L32">
        <f t="shared" si="13"/>
        <v>0</v>
      </c>
      <c r="M32">
        <f t="shared" si="14"/>
        <v>0</v>
      </c>
      <c r="O32">
        <f t="shared" si="15"/>
        <v>0</v>
      </c>
    </row>
    <row r="33" spans="5:15" x14ac:dyDescent="0.25">
      <c r="E33" s="2" t="e">
        <f t="shared" si="11"/>
        <v>#DIV/0!</v>
      </c>
      <c r="H33">
        <f t="shared" si="12"/>
        <v>0</v>
      </c>
      <c r="L33">
        <f t="shared" si="13"/>
        <v>0</v>
      </c>
      <c r="M33">
        <v>0</v>
      </c>
      <c r="O33">
        <f t="shared" si="15"/>
        <v>0</v>
      </c>
    </row>
    <row r="34" spans="5:15" x14ac:dyDescent="0.25">
      <c r="E34" s="2" t="e">
        <f t="shared" si="11"/>
        <v>#DIV/0!</v>
      </c>
      <c r="H34">
        <f t="shared" si="12"/>
        <v>0</v>
      </c>
      <c r="L34">
        <f t="shared" si="13"/>
        <v>0</v>
      </c>
      <c r="M34">
        <f t="shared" ref="M34:M92" si="45">D34*5</f>
        <v>0</v>
      </c>
      <c r="O34">
        <f t="shared" si="15"/>
        <v>0</v>
      </c>
    </row>
    <row r="35" spans="5:15" x14ac:dyDescent="0.25">
      <c r="E35" s="2" t="e">
        <f t="shared" si="11"/>
        <v>#DIV/0!</v>
      </c>
      <c r="H35">
        <f t="shared" si="12"/>
        <v>0</v>
      </c>
      <c r="L35">
        <f t="shared" si="13"/>
        <v>0</v>
      </c>
      <c r="M35">
        <f t="shared" si="45"/>
        <v>0</v>
      </c>
      <c r="O35">
        <f t="shared" si="15"/>
        <v>0</v>
      </c>
    </row>
    <row r="36" spans="5:15" x14ac:dyDescent="0.25">
      <c r="E36" s="2" t="e">
        <f t="shared" si="11"/>
        <v>#DIV/0!</v>
      </c>
      <c r="H36">
        <f t="shared" si="12"/>
        <v>0</v>
      </c>
      <c r="L36">
        <f t="shared" si="13"/>
        <v>0</v>
      </c>
      <c r="M36">
        <f t="shared" si="45"/>
        <v>0</v>
      </c>
      <c r="O36">
        <f t="shared" si="15"/>
        <v>0</v>
      </c>
    </row>
    <row r="37" spans="5:15" x14ac:dyDescent="0.25">
      <c r="E37" s="2" t="e">
        <f t="shared" si="11"/>
        <v>#DIV/0!</v>
      </c>
      <c r="H37">
        <f t="shared" si="12"/>
        <v>0</v>
      </c>
      <c r="L37">
        <f t="shared" si="13"/>
        <v>0</v>
      </c>
      <c r="M37">
        <f t="shared" si="45"/>
        <v>0</v>
      </c>
      <c r="O37">
        <f t="shared" si="15"/>
        <v>0</v>
      </c>
    </row>
    <row r="38" spans="5:15" x14ac:dyDescent="0.25">
      <c r="E38" s="2" t="e">
        <f t="shared" si="11"/>
        <v>#DIV/0!</v>
      </c>
      <c r="H38">
        <f t="shared" si="12"/>
        <v>0</v>
      </c>
      <c r="L38">
        <f t="shared" si="13"/>
        <v>0</v>
      </c>
      <c r="M38">
        <f t="shared" si="45"/>
        <v>0</v>
      </c>
      <c r="O38">
        <f t="shared" si="15"/>
        <v>0</v>
      </c>
    </row>
    <row r="39" spans="5:15" x14ac:dyDescent="0.25">
      <c r="E39" s="2" t="e">
        <f t="shared" si="11"/>
        <v>#DIV/0!</v>
      </c>
      <c r="H39">
        <f t="shared" si="12"/>
        <v>0</v>
      </c>
      <c r="L39">
        <f t="shared" si="13"/>
        <v>0</v>
      </c>
      <c r="M39">
        <f t="shared" si="45"/>
        <v>0</v>
      </c>
      <c r="O39">
        <f t="shared" si="15"/>
        <v>0</v>
      </c>
    </row>
    <row r="40" spans="5:15" x14ac:dyDescent="0.25">
      <c r="E40" s="2" t="e">
        <f t="shared" si="11"/>
        <v>#DIV/0!</v>
      </c>
      <c r="H40">
        <f t="shared" si="12"/>
        <v>0</v>
      </c>
      <c r="L40">
        <f t="shared" si="13"/>
        <v>0</v>
      </c>
      <c r="M40">
        <f t="shared" si="45"/>
        <v>0</v>
      </c>
      <c r="O40">
        <f t="shared" si="15"/>
        <v>0</v>
      </c>
    </row>
    <row r="41" spans="5:15" x14ac:dyDescent="0.25">
      <c r="E41" s="2" t="e">
        <f t="shared" si="11"/>
        <v>#DIV/0!</v>
      </c>
      <c r="H41">
        <f t="shared" si="12"/>
        <v>0</v>
      </c>
      <c r="L41">
        <f t="shared" si="13"/>
        <v>0</v>
      </c>
      <c r="M41">
        <f t="shared" si="45"/>
        <v>0</v>
      </c>
      <c r="O41">
        <f t="shared" si="15"/>
        <v>0</v>
      </c>
    </row>
    <row r="42" spans="5:15" x14ac:dyDescent="0.25">
      <c r="E42" s="2" t="e">
        <f t="shared" si="11"/>
        <v>#DIV/0!</v>
      </c>
      <c r="H42">
        <f t="shared" si="12"/>
        <v>0</v>
      </c>
      <c r="L42">
        <f t="shared" si="13"/>
        <v>0</v>
      </c>
      <c r="M42">
        <f t="shared" si="45"/>
        <v>0</v>
      </c>
      <c r="O42">
        <f t="shared" si="15"/>
        <v>0</v>
      </c>
    </row>
    <row r="43" spans="5:15" x14ac:dyDescent="0.25">
      <c r="E43" s="2" t="e">
        <f t="shared" si="11"/>
        <v>#DIV/0!</v>
      </c>
      <c r="H43">
        <f t="shared" si="12"/>
        <v>0</v>
      </c>
      <c r="L43">
        <f t="shared" si="13"/>
        <v>0</v>
      </c>
      <c r="M43">
        <f t="shared" si="45"/>
        <v>0</v>
      </c>
      <c r="O43">
        <f t="shared" ref="O43" si="46">SUM(I43:N43)</f>
        <v>0</v>
      </c>
    </row>
    <row r="44" spans="5:15" x14ac:dyDescent="0.25">
      <c r="E44" s="2" t="e">
        <f t="shared" si="11"/>
        <v>#DIV/0!</v>
      </c>
      <c r="H44">
        <f t="shared" si="12"/>
        <v>0</v>
      </c>
      <c r="L44">
        <f t="shared" si="13"/>
        <v>0</v>
      </c>
      <c r="M44">
        <f t="shared" si="45"/>
        <v>0</v>
      </c>
      <c r="O44">
        <f t="shared" si="15"/>
        <v>0</v>
      </c>
    </row>
    <row r="45" spans="5:15" x14ac:dyDescent="0.25">
      <c r="E45" s="2" t="e">
        <f t="shared" si="11"/>
        <v>#DIV/0!</v>
      </c>
      <c r="H45">
        <f t="shared" si="12"/>
        <v>0</v>
      </c>
      <c r="L45">
        <f t="shared" si="13"/>
        <v>0</v>
      </c>
      <c r="M45">
        <f t="shared" si="45"/>
        <v>0</v>
      </c>
      <c r="O45">
        <f t="shared" si="15"/>
        <v>0</v>
      </c>
    </row>
    <row r="46" spans="5:15" x14ac:dyDescent="0.25">
      <c r="E46" s="2" t="e">
        <f t="shared" si="11"/>
        <v>#DIV/0!</v>
      </c>
      <c r="H46">
        <f t="shared" si="12"/>
        <v>0</v>
      </c>
      <c r="L46">
        <f t="shared" si="13"/>
        <v>0</v>
      </c>
      <c r="M46">
        <f t="shared" si="45"/>
        <v>0</v>
      </c>
      <c r="O46">
        <f t="shared" si="15"/>
        <v>0</v>
      </c>
    </row>
    <row r="47" spans="5:15" x14ac:dyDescent="0.25">
      <c r="E47" s="2" t="e">
        <f t="shared" si="11"/>
        <v>#DIV/0!</v>
      </c>
      <c r="H47">
        <f t="shared" si="12"/>
        <v>0</v>
      </c>
      <c r="L47">
        <f t="shared" si="13"/>
        <v>0</v>
      </c>
      <c r="M47">
        <f t="shared" si="45"/>
        <v>0</v>
      </c>
      <c r="O47">
        <f t="shared" si="15"/>
        <v>0</v>
      </c>
    </row>
    <row r="48" spans="5:15" x14ac:dyDescent="0.25">
      <c r="E48" s="2" t="e">
        <f t="shared" si="11"/>
        <v>#DIV/0!</v>
      </c>
      <c r="H48">
        <f t="shared" si="12"/>
        <v>0</v>
      </c>
      <c r="L48">
        <f t="shared" si="13"/>
        <v>0</v>
      </c>
      <c r="M48">
        <f t="shared" si="45"/>
        <v>0</v>
      </c>
      <c r="O48">
        <f t="shared" si="15"/>
        <v>0</v>
      </c>
    </row>
    <row r="49" spans="1:16" x14ac:dyDescent="0.25">
      <c r="E49" s="2" t="e">
        <f t="shared" si="11"/>
        <v>#DIV/0!</v>
      </c>
      <c r="H49">
        <f t="shared" si="12"/>
        <v>0</v>
      </c>
      <c r="L49">
        <f t="shared" si="13"/>
        <v>0</v>
      </c>
      <c r="M49">
        <f t="shared" si="45"/>
        <v>0</v>
      </c>
      <c r="O49">
        <f t="shared" si="15"/>
        <v>0</v>
      </c>
    </row>
    <row r="50" spans="1:16" x14ac:dyDescent="0.25">
      <c r="E50" s="2" t="e">
        <f t="shared" si="11"/>
        <v>#DIV/0!</v>
      </c>
      <c r="H50">
        <f t="shared" si="12"/>
        <v>0</v>
      </c>
      <c r="L50">
        <f t="shared" si="13"/>
        <v>0</v>
      </c>
      <c r="M50">
        <f t="shared" si="45"/>
        <v>0</v>
      </c>
      <c r="O50">
        <f t="shared" ref="O50" si="47">SUM(I50:N50)</f>
        <v>0</v>
      </c>
    </row>
    <row r="51" spans="1:16" x14ac:dyDescent="0.25">
      <c r="E51" s="2" t="e">
        <f t="shared" si="11"/>
        <v>#DIV/0!</v>
      </c>
      <c r="H51">
        <f t="shared" si="12"/>
        <v>0</v>
      </c>
      <c r="L51">
        <f t="shared" si="13"/>
        <v>0</v>
      </c>
      <c r="M51">
        <f t="shared" si="45"/>
        <v>0</v>
      </c>
      <c r="O51">
        <f t="shared" si="15"/>
        <v>0</v>
      </c>
    </row>
    <row r="52" spans="1:16" x14ac:dyDescent="0.25">
      <c r="E52" s="2" t="e">
        <f t="shared" si="11"/>
        <v>#DIV/0!</v>
      </c>
      <c r="H52">
        <f t="shared" si="12"/>
        <v>0</v>
      </c>
      <c r="L52">
        <f t="shared" si="13"/>
        <v>0</v>
      </c>
      <c r="M52">
        <f t="shared" si="45"/>
        <v>0</v>
      </c>
      <c r="O52">
        <f t="shared" si="15"/>
        <v>0</v>
      </c>
    </row>
    <row r="53" spans="1:16" x14ac:dyDescent="0.25">
      <c r="E53" s="2" t="e">
        <f t="shared" si="11"/>
        <v>#DIV/0!</v>
      </c>
      <c r="H53">
        <f t="shared" si="12"/>
        <v>0</v>
      </c>
      <c r="L53">
        <f t="shared" si="13"/>
        <v>0</v>
      </c>
      <c r="M53">
        <f t="shared" si="45"/>
        <v>0</v>
      </c>
      <c r="O53">
        <f t="shared" si="15"/>
        <v>0</v>
      </c>
    </row>
    <row r="54" spans="1:16" x14ac:dyDescent="0.25">
      <c r="A54" s="6"/>
      <c r="B54" s="4"/>
      <c r="C54" s="4"/>
      <c r="D54" s="4"/>
      <c r="E54" s="5" t="e">
        <f t="shared" si="11"/>
        <v>#DIV/0!</v>
      </c>
      <c r="F54" s="4"/>
      <c r="G54" s="4"/>
      <c r="H54" s="4">
        <f t="shared" si="12"/>
        <v>0</v>
      </c>
      <c r="I54" s="4"/>
      <c r="J54" s="4"/>
      <c r="K54" s="4"/>
      <c r="L54" s="4">
        <f t="shared" si="13"/>
        <v>0</v>
      </c>
      <c r="M54" s="4">
        <f t="shared" si="45"/>
        <v>0</v>
      </c>
      <c r="N54" s="4"/>
      <c r="O54" s="4">
        <f t="shared" si="15"/>
        <v>0</v>
      </c>
      <c r="P54" s="4"/>
    </row>
    <row r="55" spans="1:16" x14ac:dyDescent="0.25">
      <c r="E55" s="2" t="e">
        <f t="shared" si="11"/>
        <v>#DIV/0!</v>
      </c>
      <c r="H55">
        <f t="shared" si="12"/>
        <v>0</v>
      </c>
      <c r="L55">
        <f t="shared" si="13"/>
        <v>0</v>
      </c>
      <c r="M55">
        <f t="shared" si="45"/>
        <v>0</v>
      </c>
      <c r="O55">
        <f t="shared" si="15"/>
        <v>0</v>
      </c>
      <c r="P55" s="4"/>
    </row>
    <row r="56" spans="1:16" x14ac:dyDescent="0.25">
      <c r="E56" s="2" t="e">
        <f t="shared" si="11"/>
        <v>#DIV/0!</v>
      </c>
      <c r="H56">
        <f t="shared" si="12"/>
        <v>0</v>
      </c>
      <c r="L56">
        <f t="shared" si="13"/>
        <v>0</v>
      </c>
      <c r="M56">
        <f t="shared" si="45"/>
        <v>0</v>
      </c>
      <c r="O56">
        <f t="shared" si="15"/>
        <v>0</v>
      </c>
    </row>
    <row r="57" spans="1:16" x14ac:dyDescent="0.25">
      <c r="E57" s="2" t="e">
        <f t="shared" si="11"/>
        <v>#DIV/0!</v>
      </c>
      <c r="H57">
        <f t="shared" si="12"/>
        <v>0</v>
      </c>
      <c r="L57">
        <f t="shared" si="13"/>
        <v>0</v>
      </c>
      <c r="M57">
        <f t="shared" si="45"/>
        <v>0</v>
      </c>
      <c r="O57">
        <f t="shared" si="15"/>
        <v>0</v>
      </c>
    </row>
    <row r="58" spans="1:16" x14ac:dyDescent="0.25">
      <c r="A58" s="6"/>
      <c r="B58" s="4"/>
      <c r="C58" s="4"/>
      <c r="D58" s="4"/>
      <c r="E58" s="5" t="e">
        <f t="shared" si="11"/>
        <v>#DIV/0!</v>
      </c>
      <c r="F58" s="4"/>
      <c r="G58" s="4"/>
      <c r="H58" s="4">
        <f t="shared" si="12"/>
        <v>0</v>
      </c>
      <c r="I58" s="4"/>
      <c r="J58" s="4"/>
      <c r="K58" s="4"/>
      <c r="L58" s="4">
        <f t="shared" si="13"/>
        <v>0</v>
      </c>
      <c r="M58" s="4">
        <f t="shared" si="45"/>
        <v>0</v>
      </c>
      <c r="N58" s="4"/>
      <c r="O58" s="4">
        <f t="shared" si="15"/>
        <v>0</v>
      </c>
      <c r="P58" s="4"/>
    </row>
    <row r="59" spans="1:16" x14ac:dyDescent="0.25">
      <c r="A59" s="6"/>
      <c r="B59" s="4"/>
      <c r="C59" s="4"/>
      <c r="D59" s="4"/>
      <c r="E59" s="5" t="e">
        <f t="shared" si="11"/>
        <v>#DIV/0!</v>
      </c>
      <c r="F59" s="4"/>
      <c r="G59" s="4"/>
      <c r="H59" s="4">
        <f t="shared" si="12"/>
        <v>0</v>
      </c>
      <c r="I59" s="4"/>
      <c r="J59" s="4"/>
      <c r="K59" s="4"/>
      <c r="L59" s="4">
        <f t="shared" si="13"/>
        <v>0</v>
      </c>
      <c r="M59" s="4">
        <f t="shared" si="45"/>
        <v>0</v>
      </c>
      <c r="N59" s="4"/>
      <c r="O59" s="4">
        <f t="shared" si="15"/>
        <v>0</v>
      </c>
      <c r="P59" s="4"/>
    </row>
    <row r="60" spans="1:16" x14ac:dyDescent="0.25">
      <c r="A60" s="6"/>
      <c r="B60" s="4"/>
      <c r="C60" s="4"/>
      <c r="D60" s="4"/>
      <c r="E60" s="5" t="e">
        <f t="shared" si="11"/>
        <v>#DIV/0!</v>
      </c>
      <c r="F60" s="4"/>
      <c r="G60" s="4"/>
      <c r="H60" s="4">
        <f t="shared" si="12"/>
        <v>0</v>
      </c>
      <c r="I60" s="4"/>
      <c r="J60" s="4"/>
      <c r="K60" s="4"/>
      <c r="L60" s="4">
        <f t="shared" si="13"/>
        <v>0</v>
      </c>
      <c r="M60" s="4">
        <f t="shared" si="45"/>
        <v>0</v>
      </c>
      <c r="N60" s="4"/>
      <c r="O60" s="4">
        <f t="shared" si="15"/>
        <v>0</v>
      </c>
      <c r="P60" s="4"/>
    </row>
    <row r="61" spans="1:16" x14ac:dyDescent="0.25">
      <c r="A61" s="6"/>
      <c r="B61" s="4"/>
      <c r="C61" s="4"/>
      <c r="D61" s="4"/>
      <c r="E61" s="5" t="e">
        <f t="shared" si="11"/>
        <v>#DIV/0!</v>
      </c>
      <c r="F61" s="4"/>
      <c r="G61" s="4"/>
      <c r="H61" s="4">
        <f t="shared" si="12"/>
        <v>0</v>
      </c>
      <c r="I61" s="4"/>
      <c r="J61" s="4"/>
      <c r="K61" s="4"/>
      <c r="L61" s="4">
        <f t="shared" si="13"/>
        <v>0</v>
      </c>
      <c r="M61" s="4">
        <f t="shared" si="45"/>
        <v>0</v>
      </c>
      <c r="N61" s="4"/>
      <c r="O61" s="4">
        <f t="shared" si="15"/>
        <v>0</v>
      </c>
      <c r="P61" s="4"/>
    </row>
    <row r="62" spans="1:16" x14ac:dyDescent="0.25">
      <c r="A62" s="6"/>
      <c r="B62" s="4"/>
      <c r="C62" s="4"/>
      <c r="D62" s="4"/>
      <c r="E62" s="5" t="e">
        <f t="shared" si="11"/>
        <v>#DIV/0!</v>
      </c>
      <c r="F62" s="4"/>
      <c r="G62" s="4"/>
      <c r="H62" s="4">
        <f t="shared" si="12"/>
        <v>0</v>
      </c>
      <c r="I62" s="4"/>
      <c r="J62" s="4"/>
      <c r="K62" s="4"/>
      <c r="L62" s="4">
        <f t="shared" si="13"/>
        <v>0</v>
      </c>
      <c r="M62" s="4">
        <f t="shared" si="45"/>
        <v>0</v>
      </c>
      <c r="N62" s="4"/>
      <c r="O62" s="4">
        <f t="shared" si="15"/>
        <v>0</v>
      </c>
      <c r="P62" s="4"/>
    </row>
    <row r="63" spans="1:16" x14ac:dyDescent="0.25">
      <c r="A63" s="6"/>
      <c r="B63" s="4"/>
      <c r="C63" s="4"/>
      <c r="D63" s="4"/>
      <c r="E63" s="5" t="e">
        <f t="shared" si="11"/>
        <v>#DIV/0!</v>
      </c>
      <c r="F63" s="4"/>
      <c r="G63" s="4"/>
      <c r="H63" s="4">
        <f t="shared" si="12"/>
        <v>0</v>
      </c>
      <c r="I63" s="4"/>
      <c r="J63" s="4"/>
      <c r="K63" s="4"/>
      <c r="L63" s="4">
        <f t="shared" si="13"/>
        <v>0</v>
      </c>
      <c r="M63" s="4">
        <f t="shared" si="45"/>
        <v>0</v>
      </c>
      <c r="N63" s="4"/>
      <c r="O63" s="4">
        <f t="shared" ref="O63:O92" si="48">SUM(I63:N63)</f>
        <v>0</v>
      </c>
    </row>
    <row r="64" spans="1:16" x14ac:dyDescent="0.25">
      <c r="E64" s="2" t="e">
        <f t="shared" si="11"/>
        <v>#DIV/0!</v>
      </c>
      <c r="H64">
        <f t="shared" si="12"/>
        <v>0</v>
      </c>
      <c r="L64">
        <f t="shared" si="13"/>
        <v>0</v>
      </c>
      <c r="M64">
        <f t="shared" si="45"/>
        <v>0</v>
      </c>
      <c r="O64">
        <f t="shared" si="48"/>
        <v>0</v>
      </c>
    </row>
    <row r="65" spans="5:15" x14ac:dyDescent="0.25">
      <c r="E65" s="2" t="e">
        <f t="shared" si="11"/>
        <v>#DIV/0!</v>
      </c>
      <c r="H65">
        <f t="shared" si="12"/>
        <v>0</v>
      </c>
      <c r="L65">
        <f t="shared" si="13"/>
        <v>0</v>
      </c>
      <c r="M65">
        <f t="shared" si="45"/>
        <v>0</v>
      </c>
      <c r="O65">
        <f t="shared" si="48"/>
        <v>0</v>
      </c>
    </row>
    <row r="66" spans="5:15" x14ac:dyDescent="0.25">
      <c r="E66" s="2" t="e">
        <f t="shared" si="11"/>
        <v>#DIV/0!</v>
      </c>
      <c r="H66">
        <f t="shared" si="12"/>
        <v>0</v>
      </c>
      <c r="L66">
        <f t="shared" si="13"/>
        <v>0</v>
      </c>
      <c r="M66">
        <f t="shared" si="45"/>
        <v>0</v>
      </c>
      <c r="O66">
        <f t="shared" si="48"/>
        <v>0</v>
      </c>
    </row>
    <row r="67" spans="5:15" x14ac:dyDescent="0.25">
      <c r="E67" s="2" t="e">
        <f t="shared" si="11"/>
        <v>#DIV/0!</v>
      </c>
      <c r="H67">
        <f t="shared" si="12"/>
        <v>0</v>
      </c>
      <c r="L67">
        <f t="shared" si="13"/>
        <v>0</v>
      </c>
      <c r="M67">
        <f t="shared" si="45"/>
        <v>0</v>
      </c>
      <c r="O67">
        <f t="shared" si="48"/>
        <v>0</v>
      </c>
    </row>
    <row r="68" spans="5:15" x14ac:dyDescent="0.25">
      <c r="E68" s="2" t="e">
        <f t="shared" si="11"/>
        <v>#DIV/0!</v>
      </c>
      <c r="H68">
        <f t="shared" si="12"/>
        <v>0</v>
      </c>
      <c r="L68">
        <f t="shared" si="13"/>
        <v>0</v>
      </c>
      <c r="M68">
        <f t="shared" si="45"/>
        <v>0</v>
      </c>
      <c r="O68">
        <f t="shared" si="48"/>
        <v>0</v>
      </c>
    </row>
    <row r="69" spans="5:15" x14ac:dyDescent="0.25">
      <c r="E69" s="2" t="e">
        <f t="shared" si="11"/>
        <v>#DIV/0!</v>
      </c>
      <c r="H69">
        <f t="shared" si="12"/>
        <v>0</v>
      </c>
      <c r="L69">
        <f t="shared" si="13"/>
        <v>0</v>
      </c>
      <c r="M69">
        <f t="shared" si="45"/>
        <v>0</v>
      </c>
      <c r="O69">
        <f t="shared" si="48"/>
        <v>0</v>
      </c>
    </row>
    <row r="70" spans="5:15" x14ac:dyDescent="0.25">
      <c r="E70" s="2" t="e">
        <f t="shared" si="11"/>
        <v>#DIV/0!</v>
      </c>
      <c r="H70">
        <f t="shared" si="12"/>
        <v>0</v>
      </c>
      <c r="M70">
        <f t="shared" si="45"/>
        <v>0</v>
      </c>
      <c r="O70">
        <f t="shared" si="48"/>
        <v>0</v>
      </c>
    </row>
    <row r="71" spans="5:15" x14ac:dyDescent="0.25">
      <c r="E71" s="2" t="e">
        <f t="shared" si="11"/>
        <v>#DIV/0!</v>
      </c>
      <c r="H71">
        <f t="shared" si="12"/>
        <v>0</v>
      </c>
      <c r="M71">
        <f t="shared" si="45"/>
        <v>0</v>
      </c>
      <c r="O71">
        <f t="shared" si="48"/>
        <v>0</v>
      </c>
    </row>
    <row r="72" spans="5:15" x14ac:dyDescent="0.25">
      <c r="E72" s="2" t="e">
        <f t="shared" si="11"/>
        <v>#DIV/0!</v>
      </c>
      <c r="H72">
        <f t="shared" si="12"/>
        <v>0</v>
      </c>
      <c r="M72">
        <f t="shared" si="45"/>
        <v>0</v>
      </c>
      <c r="O72">
        <f t="shared" si="48"/>
        <v>0</v>
      </c>
    </row>
    <row r="73" spans="5:15" x14ac:dyDescent="0.25">
      <c r="E73" s="2" t="e">
        <f t="shared" si="11"/>
        <v>#DIV/0!</v>
      </c>
      <c r="H73">
        <f t="shared" si="12"/>
        <v>0</v>
      </c>
      <c r="M73">
        <f t="shared" si="45"/>
        <v>0</v>
      </c>
      <c r="O73">
        <f t="shared" si="48"/>
        <v>0</v>
      </c>
    </row>
    <row r="74" spans="5:15" x14ac:dyDescent="0.25">
      <c r="E74" s="2" t="e">
        <f t="shared" si="11"/>
        <v>#DIV/0!</v>
      </c>
      <c r="H74">
        <f t="shared" si="12"/>
        <v>0</v>
      </c>
      <c r="M74">
        <f t="shared" si="45"/>
        <v>0</v>
      </c>
      <c r="O74">
        <f t="shared" si="48"/>
        <v>0</v>
      </c>
    </row>
    <row r="75" spans="5:15" x14ac:dyDescent="0.25">
      <c r="E75" s="2" t="e">
        <f t="shared" si="11"/>
        <v>#DIV/0!</v>
      </c>
      <c r="H75">
        <f t="shared" si="12"/>
        <v>0</v>
      </c>
      <c r="M75">
        <f t="shared" si="45"/>
        <v>0</v>
      </c>
      <c r="O75">
        <f t="shared" si="48"/>
        <v>0</v>
      </c>
    </row>
    <row r="76" spans="5:15" x14ac:dyDescent="0.25">
      <c r="E76" s="2" t="e">
        <f t="shared" si="11"/>
        <v>#DIV/0!</v>
      </c>
      <c r="H76">
        <f t="shared" si="12"/>
        <v>0</v>
      </c>
      <c r="M76">
        <f t="shared" si="45"/>
        <v>0</v>
      </c>
      <c r="O76">
        <f t="shared" si="48"/>
        <v>0</v>
      </c>
    </row>
    <row r="77" spans="5:15" x14ac:dyDescent="0.25">
      <c r="E77" s="2" t="e">
        <f t="shared" si="11"/>
        <v>#DIV/0!</v>
      </c>
      <c r="H77">
        <f t="shared" si="12"/>
        <v>0</v>
      </c>
      <c r="M77">
        <f t="shared" si="45"/>
        <v>0</v>
      </c>
      <c r="O77">
        <f t="shared" si="48"/>
        <v>0</v>
      </c>
    </row>
    <row r="78" spans="5:15" x14ac:dyDescent="0.25">
      <c r="E78" s="2" t="e">
        <f t="shared" si="11"/>
        <v>#DIV/0!</v>
      </c>
      <c r="H78">
        <f t="shared" si="12"/>
        <v>0</v>
      </c>
      <c r="M78">
        <f t="shared" si="45"/>
        <v>0</v>
      </c>
      <c r="O78">
        <f t="shared" si="48"/>
        <v>0</v>
      </c>
    </row>
    <row r="79" spans="5:15" x14ac:dyDescent="0.25">
      <c r="E79" s="2" t="e">
        <f t="shared" si="11"/>
        <v>#DIV/0!</v>
      </c>
      <c r="H79">
        <f t="shared" si="12"/>
        <v>0</v>
      </c>
      <c r="M79">
        <f t="shared" si="45"/>
        <v>0</v>
      </c>
      <c r="O79">
        <f t="shared" si="48"/>
        <v>0</v>
      </c>
    </row>
    <row r="80" spans="5:15" x14ac:dyDescent="0.25">
      <c r="E80" s="2" t="e">
        <f t="shared" ref="E80:E92" si="49">(B80)/(B80+C80+D80)</f>
        <v>#DIV/0!</v>
      </c>
      <c r="H80">
        <f t="shared" ref="H80:H92" si="50">F80-G80</f>
        <v>0</v>
      </c>
      <c r="M80">
        <f t="shared" si="45"/>
        <v>0</v>
      </c>
      <c r="O80">
        <f t="shared" si="48"/>
        <v>0</v>
      </c>
    </row>
    <row r="81" spans="5:15" x14ac:dyDescent="0.25">
      <c r="E81" s="2" t="e">
        <f t="shared" si="49"/>
        <v>#DIV/0!</v>
      </c>
      <c r="H81">
        <f t="shared" si="50"/>
        <v>0</v>
      </c>
      <c r="M81">
        <f t="shared" si="45"/>
        <v>0</v>
      </c>
      <c r="O81">
        <f t="shared" si="48"/>
        <v>0</v>
      </c>
    </row>
    <row r="82" spans="5:15" x14ac:dyDescent="0.25">
      <c r="E82" s="2" t="e">
        <f t="shared" si="49"/>
        <v>#DIV/0!</v>
      </c>
      <c r="H82">
        <f t="shared" si="50"/>
        <v>0</v>
      </c>
      <c r="M82">
        <f t="shared" si="45"/>
        <v>0</v>
      </c>
      <c r="O82">
        <f t="shared" si="48"/>
        <v>0</v>
      </c>
    </row>
    <row r="83" spans="5:15" x14ac:dyDescent="0.25">
      <c r="E83" s="2" t="e">
        <f t="shared" si="49"/>
        <v>#DIV/0!</v>
      </c>
      <c r="H83">
        <f t="shared" si="50"/>
        <v>0</v>
      </c>
      <c r="M83">
        <f t="shared" si="45"/>
        <v>0</v>
      </c>
      <c r="O83">
        <f t="shared" si="48"/>
        <v>0</v>
      </c>
    </row>
    <row r="84" spans="5:15" x14ac:dyDescent="0.25">
      <c r="E84" s="2" t="e">
        <f t="shared" si="49"/>
        <v>#DIV/0!</v>
      </c>
      <c r="H84">
        <f t="shared" si="50"/>
        <v>0</v>
      </c>
      <c r="M84">
        <f t="shared" si="45"/>
        <v>0</v>
      </c>
      <c r="O84">
        <f t="shared" si="48"/>
        <v>0</v>
      </c>
    </row>
    <row r="85" spans="5:15" x14ac:dyDescent="0.25">
      <c r="E85" s="2" t="e">
        <f t="shared" si="49"/>
        <v>#DIV/0!</v>
      </c>
      <c r="H85">
        <f t="shared" si="50"/>
        <v>0</v>
      </c>
      <c r="M85">
        <f t="shared" si="45"/>
        <v>0</v>
      </c>
      <c r="O85">
        <f t="shared" si="48"/>
        <v>0</v>
      </c>
    </row>
    <row r="86" spans="5:15" x14ac:dyDescent="0.25">
      <c r="E86" s="2" t="e">
        <f t="shared" si="49"/>
        <v>#DIV/0!</v>
      </c>
      <c r="H86">
        <f t="shared" si="50"/>
        <v>0</v>
      </c>
      <c r="M86">
        <f t="shared" si="45"/>
        <v>0</v>
      </c>
      <c r="O86">
        <f t="shared" si="48"/>
        <v>0</v>
      </c>
    </row>
    <row r="87" spans="5:15" x14ac:dyDescent="0.25">
      <c r="E87" s="2" t="e">
        <f t="shared" si="49"/>
        <v>#DIV/0!</v>
      </c>
      <c r="H87">
        <f t="shared" si="50"/>
        <v>0</v>
      </c>
      <c r="M87">
        <f t="shared" si="45"/>
        <v>0</v>
      </c>
      <c r="O87">
        <f t="shared" si="48"/>
        <v>0</v>
      </c>
    </row>
    <row r="88" spans="5:15" x14ac:dyDescent="0.25">
      <c r="E88" s="2" t="e">
        <f t="shared" si="49"/>
        <v>#DIV/0!</v>
      </c>
      <c r="H88">
        <f t="shared" si="50"/>
        <v>0</v>
      </c>
      <c r="M88">
        <f t="shared" si="45"/>
        <v>0</v>
      </c>
      <c r="O88">
        <f t="shared" si="48"/>
        <v>0</v>
      </c>
    </row>
    <row r="89" spans="5:15" x14ac:dyDescent="0.25">
      <c r="E89" t="e">
        <f t="shared" si="49"/>
        <v>#DIV/0!</v>
      </c>
      <c r="H89">
        <f t="shared" si="50"/>
        <v>0</v>
      </c>
      <c r="M89">
        <f t="shared" si="45"/>
        <v>0</v>
      </c>
      <c r="O89">
        <f t="shared" si="48"/>
        <v>0</v>
      </c>
    </row>
    <row r="90" spans="5:15" x14ac:dyDescent="0.25">
      <c r="E90" t="e">
        <f t="shared" si="49"/>
        <v>#DIV/0!</v>
      </c>
      <c r="H90">
        <f t="shared" si="50"/>
        <v>0</v>
      </c>
      <c r="M90">
        <f t="shared" si="45"/>
        <v>0</v>
      </c>
      <c r="O90">
        <f t="shared" si="48"/>
        <v>0</v>
      </c>
    </row>
    <row r="91" spans="5:15" x14ac:dyDescent="0.25">
      <c r="E91" t="e">
        <f t="shared" si="49"/>
        <v>#DIV/0!</v>
      </c>
      <c r="H91">
        <f t="shared" si="50"/>
        <v>0</v>
      </c>
      <c r="M91">
        <f t="shared" si="45"/>
        <v>0</v>
      </c>
      <c r="O91">
        <f t="shared" si="48"/>
        <v>0</v>
      </c>
    </row>
    <row r="92" spans="5:15" x14ac:dyDescent="0.25">
      <c r="E92" t="e">
        <f t="shared" si="49"/>
        <v>#DIV/0!</v>
      </c>
      <c r="H92">
        <f t="shared" si="50"/>
        <v>0</v>
      </c>
      <c r="M92">
        <f t="shared" si="45"/>
        <v>0</v>
      </c>
      <c r="O92">
        <f t="shared" si="48"/>
        <v>0</v>
      </c>
    </row>
  </sheetData>
  <sortState xmlns:xlrd2="http://schemas.microsoft.com/office/spreadsheetml/2017/richdata2" ref="A6:O77">
    <sortCondition ref="A20:A77"/>
  </sortState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F64FC-B11F-4327-9998-28E1C8FA8EE1}">
  <dimension ref="A1:AA92"/>
  <sheetViews>
    <sheetView zoomScale="140" zoomScaleNormal="140" workbookViewId="0">
      <selection activeCell="H6" sqref="H6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158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159</v>
      </c>
      <c r="B3" s="3">
        <f>1*2</f>
        <v>2</v>
      </c>
      <c r="C3" s="3">
        <f>1*1</f>
        <v>1</v>
      </c>
      <c r="D3" s="3"/>
      <c r="E3" s="2">
        <f t="shared" ref="E3:E66" si="0">(B3)/(B3+C3+D3)</f>
        <v>0.66666666666666663</v>
      </c>
      <c r="F3">
        <f>7+10+0</f>
        <v>17</v>
      </c>
      <c r="G3">
        <f>3+0+1</f>
        <v>4</v>
      </c>
      <c r="H3">
        <f t="shared" ref="H3:H66" si="1">F3-G3</f>
        <v>13</v>
      </c>
      <c r="K3">
        <f>20*1</f>
        <v>20</v>
      </c>
      <c r="L3">
        <f t="shared" ref="L3:L66" si="2">B3*10</f>
        <v>20</v>
      </c>
      <c r="M3">
        <f t="shared" ref="M3:M32" si="3">D3*5</f>
        <v>0</v>
      </c>
      <c r="N3">
        <f>10*1</f>
        <v>10</v>
      </c>
      <c r="O3">
        <f t="shared" ref="O3" si="4">SUM(I3:N3)</f>
        <v>50</v>
      </c>
    </row>
    <row r="4" spans="1:27" x14ac:dyDescent="0.25">
      <c r="A4" s="3" t="s">
        <v>135</v>
      </c>
      <c r="B4" s="3">
        <f>1*2</f>
        <v>2</v>
      </c>
      <c r="C4" s="3">
        <f>1*1</f>
        <v>1</v>
      </c>
      <c r="D4" s="3"/>
      <c r="E4" s="2">
        <f t="shared" si="0"/>
        <v>0.66666666666666663</v>
      </c>
      <c r="F4">
        <f>5+8+7</f>
        <v>20</v>
      </c>
      <c r="G4">
        <f>4+0+9</f>
        <v>13</v>
      </c>
      <c r="H4">
        <f t="shared" si="1"/>
        <v>7</v>
      </c>
      <c r="L4">
        <f t="shared" si="2"/>
        <v>20</v>
      </c>
      <c r="M4">
        <f t="shared" si="3"/>
        <v>0</v>
      </c>
      <c r="N4">
        <f t="shared" ref="N4:N7" si="5">10*1</f>
        <v>10</v>
      </c>
      <c r="O4">
        <f t="shared" ref="O4" si="6">SUM(I4:N4)</f>
        <v>30</v>
      </c>
    </row>
    <row r="5" spans="1:27" x14ac:dyDescent="0.25">
      <c r="A5" s="3" t="s">
        <v>136</v>
      </c>
      <c r="B5" s="3"/>
      <c r="C5" s="3">
        <v>3</v>
      </c>
      <c r="D5" s="3"/>
      <c r="E5" s="2">
        <f t="shared" si="0"/>
        <v>0</v>
      </c>
      <c r="F5">
        <f>3+2+2</f>
        <v>7</v>
      </c>
      <c r="G5">
        <f>7+7+12</f>
        <v>26</v>
      </c>
      <c r="H5">
        <f t="shared" si="1"/>
        <v>-19</v>
      </c>
      <c r="L5">
        <f t="shared" si="2"/>
        <v>0</v>
      </c>
      <c r="M5">
        <f t="shared" si="3"/>
        <v>0</v>
      </c>
      <c r="N5">
        <f t="shared" si="5"/>
        <v>10</v>
      </c>
      <c r="O5">
        <f t="shared" ref="O5" si="7">SUM(I5:N5)</f>
        <v>10</v>
      </c>
    </row>
    <row r="6" spans="1:27" x14ac:dyDescent="0.25">
      <c r="A6" s="3" t="s">
        <v>160</v>
      </c>
      <c r="B6" s="3">
        <f>1*2</f>
        <v>2</v>
      </c>
      <c r="C6" s="3">
        <f>1*3</f>
        <v>3</v>
      </c>
      <c r="D6" s="3"/>
      <c r="E6" s="2">
        <f t="shared" si="0"/>
        <v>0.4</v>
      </c>
      <c r="F6">
        <f>0+0+12+1+9</f>
        <v>22</v>
      </c>
      <c r="G6">
        <f>8+10+2+0+10</f>
        <v>30</v>
      </c>
      <c r="H6">
        <f t="shared" si="1"/>
        <v>-8</v>
      </c>
      <c r="J6">
        <f>40*1</f>
        <v>40</v>
      </c>
      <c r="L6">
        <f t="shared" si="2"/>
        <v>20</v>
      </c>
      <c r="M6">
        <f t="shared" si="3"/>
        <v>0</v>
      </c>
      <c r="N6">
        <f t="shared" si="5"/>
        <v>10</v>
      </c>
      <c r="O6">
        <f t="shared" ref="O6:O62" si="8">SUM(I6:N6)</f>
        <v>70</v>
      </c>
    </row>
    <row r="7" spans="1:27" x14ac:dyDescent="0.25">
      <c r="A7" s="3" t="s">
        <v>64</v>
      </c>
      <c r="B7" s="3">
        <f>1*3</f>
        <v>3</v>
      </c>
      <c r="C7" s="3">
        <f>1*1</f>
        <v>1</v>
      </c>
      <c r="D7" s="3"/>
      <c r="E7" s="2">
        <f t="shared" si="0"/>
        <v>0.75</v>
      </c>
      <c r="F7">
        <f>4+7+9+10</f>
        <v>30</v>
      </c>
      <c r="G7">
        <f>5+2+7+9</f>
        <v>23</v>
      </c>
      <c r="H7">
        <f t="shared" si="1"/>
        <v>7</v>
      </c>
      <c r="I7">
        <f>60*1</f>
        <v>60</v>
      </c>
      <c r="L7">
        <f t="shared" si="2"/>
        <v>30</v>
      </c>
      <c r="M7">
        <f t="shared" si="3"/>
        <v>0</v>
      </c>
      <c r="N7">
        <f t="shared" si="5"/>
        <v>10</v>
      </c>
      <c r="O7">
        <f t="shared" si="8"/>
        <v>100</v>
      </c>
    </row>
    <row r="8" spans="1:27" x14ac:dyDescent="0.25">
      <c r="B8" s="3"/>
      <c r="C8" s="3"/>
      <c r="D8" s="3"/>
      <c r="E8" s="2" t="e">
        <f t="shared" si="0"/>
        <v>#DIV/0!</v>
      </c>
      <c r="H8">
        <f t="shared" si="1"/>
        <v>0</v>
      </c>
      <c r="L8">
        <f t="shared" si="2"/>
        <v>0</v>
      </c>
      <c r="M8">
        <f t="shared" si="3"/>
        <v>0</v>
      </c>
      <c r="O8">
        <f t="shared" ref="O8" si="9">SUM(I8:N8)</f>
        <v>0</v>
      </c>
    </row>
    <row r="9" spans="1:27" x14ac:dyDescent="0.25">
      <c r="B9" s="3"/>
      <c r="C9" s="3"/>
      <c r="D9" s="3"/>
      <c r="E9" s="2" t="e">
        <f t="shared" si="0"/>
        <v>#DIV/0!</v>
      </c>
      <c r="H9">
        <f t="shared" si="1"/>
        <v>0</v>
      </c>
      <c r="L9">
        <f t="shared" si="2"/>
        <v>0</v>
      </c>
      <c r="M9">
        <f t="shared" si="3"/>
        <v>0</v>
      </c>
      <c r="O9">
        <f t="shared" si="8"/>
        <v>0</v>
      </c>
    </row>
    <row r="10" spans="1:27" x14ac:dyDescent="0.25">
      <c r="B10" s="3"/>
      <c r="C10" s="3"/>
      <c r="D10" s="3"/>
      <c r="E10" s="2" t="e">
        <f t="shared" si="0"/>
        <v>#DIV/0!</v>
      </c>
      <c r="H10">
        <f t="shared" si="1"/>
        <v>0</v>
      </c>
      <c r="L10">
        <f t="shared" si="2"/>
        <v>0</v>
      </c>
      <c r="M10">
        <f t="shared" si="3"/>
        <v>0</v>
      </c>
      <c r="O10">
        <f t="shared" ref="O10" si="10">SUM(I10:N10)</f>
        <v>0</v>
      </c>
    </row>
    <row r="11" spans="1:27" x14ac:dyDescent="0.25">
      <c r="B11" s="3"/>
      <c r="C11" s="3"/>
      <c r="D11" s="3"/>
      <c r="E11" s="2" t="e">
        <f t="shared" si="0"/>
        <v>#DIV/0!</v>
      </c>
      <c r="H11">
        <f t="shared" si="1"/>
        <v>0</v>
      </c>
      <c r="L11">
        <f t="shared" si="2"/>
        <v>0</v>
      </c>
      <c r="M11">
        <f t="shared" si="3"/>
        <v>0</v>
      </c>
      <c r="O11">
        <f t="shared" si="8"/>
        <v>0</v>
      </c>
    </row>
    <row r="12" spans="1:27" x14ac:dyDescent="0.25">
      <c r="B12" s="3"/>
      <c r="C12" s="3"/>
      <c r="D12" s="3"/>
      <c r="E12" s="2" t="e">
        <f t="shared" si="0"/>
        <v>#DIV/0!</v>
      </c>
      <c r="H12">
        <f t="shared" si="1"/>
        <v>0</v>
      </c>
      <c r="L12">
        <f t="shared" si="2"/>
        <v>0</v>
      </c>
      <c r="M12">
        <f t="shared" si="3"/>
        <v>0</v>
      </c>
      <c r="O12">
        <f>SUM(I12:N12)</f>
        <v>0</v>
      </c>
    </row>
    <row r="13" spans="1:27" x14ac:dyDescent="0.25">
      <c r="B13" s="3"/>
      <c r="C13" s="3"/>
      <c r="D13" s="3"/>
      <c r="E13" s="2" t="e">
        <f t="shared" si="0"/>
        <v>#DIV/0!</v>
      </c>
      <c r="H13">
        <f t="shared" si="1"/>
        <v>0</v>
      </c>
      <c r="L13">
        <f t="shared" si="2"/>
        <v>0</v>
      </c>
      <c r="M13">
        <f t="shared" si="3"/>
        <v>0</v>
      </c>
      <c r="O13">
        <f>SUM(I13:N13)</f>
        <v>0</v>
      </c>
    </row>
    <row r="14" spans="1:27" x14ac:dyDescent="0.25">
      <c r="B14" s="3"/>
      <c r="C14" s="3"/>
      <c r="D14" s="3"/>
      <c r="E14" s="2" t="e">
        <f t="shared" si="0"/>
        <v>#DIV/0!</v>
      </c>
      <c r="H14">
        <f t="shared" si="1"/>
        <v>0</v>
      </c>
      <c r="L14">
        <f t="shared" si="2"/>
        <v>0</v>
      </c>
      <c r="M14">
        <f t="shared" si="3"/>
        <v>0</v>
      </c>
      <c r="O14">
        <f t="shared" ref="O14" si="11">SUM(I14:N14)</f>
        <v>0</v>
      </c>
    </row>
    <row r="15" spans="1:27" ht="14.25" customHeight="1" x14ac:dyDescent="0.25">
      <c r="B15" s="3"/>
      <c r="C15" s="3"/>
      <c r="D15" s="3"/>
      <c r="E15" s="2" t="e">
        <f t="shared" si="0"/>
        <v>#DIV/0!</v>
      </c>
      <c r="H15">
        <f t="shared" si="1"/>
        <v>0</v>
      </c>
      <c r="L15">
        <v>0</v>
      </c>
      <c r="M15">
        <f t="shared" si="3"/>
        <v>0</v>
      </c>
      <c r="O15">
        <f t="shared" si="8"/>
        <v>0</v>
      </c>
    </row>
    <row r="16" spans="1:27" x14ac:dyDescent="0.25">
      <c r="B16" s="3"/>
      <c r="C16" s="3"/>
      <c r="D16" s="3"/>
      <c r="E16" s="2" t="e">
        <f t="shared" si="0"/>
        <v>#DIV/0!</v>
      </c>
      <c r="H16">
        <f t="shared" si="1"/>
        <v>0</v>
      </c>
      <c r="L16">
        <f t="shared" ref="L16:L17" si="12">B16*10</f>
        <v>0</v>
      </c>
      <c r="M16">
        <f t="shared" si="3"/>
        <v>0</v>
      </c>
      <c r="O16">
        <f t="shared" si="8"/>
        <v>0</v>
      </c>
    </row>
    <row r="17" spans="2:15" x14ac:dyDescent="0.25">
      <c r="B17" s="3"/>
      <c r="C17" s="3"/>
      <c r="D17" s="3"/>
      <c r="E17" s="2" t="e">
        <f t="shared" si="0"/>
        <v>#DIV/0!</v>
      </c>
      <c r="H17">
        <f t="shared" si="1"/>
        <v>0</v>
      </c>
      <c r="L17">
        <f t="shared" si="12"/>
        <v>0</v>
      </c>
      <c r="M17">
        <f t="shared" si="3"/>
        <v>0</v>
      </c>
      <c r="O17">
        <f t="shared" ref="O17" si="13">SUM(I17:N17)</f>
        <v>0</v>
      </c>
    </row>
    <row r="18" spans="2:15" x14ac:dyDescent="0.25">
      <c r="B18" s="3"/>
      <c r="C18" s="3"/>
      <c r="D18" s="3"/>
      <c r="E18" s="2" t="e">
        <f t="shared" si="0"/>
        <v>#DIV/0!</v>
      </c>
      <c r="H18">
        <f t="shared" si="1"/>
        <v>0</v>
      </c>
      <c r="L18">
        <f t="shared" si="2"/>
        <v>0</v>
      </c>
      <c r="M18">
        <f t="shared" si="3"/>
        <v>0</v>
      </c>
      <c r="O18">
        <f t="shared" si="8"/>
        <v>0</v>
      </c>
    </row>
    <row r="19" spans="2:15" x14ac:dyDescent="0.25">
      <c r="B19" s="3"/>
      <c r="C19" s="3"/>
      <c r="D19" s="3"/>
      <c r="E19" s="2" t="e">
        <f t="shared" si="0"/>
        <v>#DIV/0!</v>
      </c>
      <c r="H19">
        <f t="shared" si="1"/>
        <v>0</v>
      </c>
      <c r="L19">
        <f t="shared" si="2"/>
        <v>0</v>
      </c>
      <c r="M19">
        <f t="shared" si="3"/>
        <v>0</v>
      </c>
      <c r="O19">
        <f t="shared" si="8"/>
        <v>0</v>
      </c>
    </row>
    <row r="20" spans="2:15" x14ac:dyDescent="0.25">
      <c r="B20" s="3"/>
      <c r="C20" s="3"/>
      <c r="D20" s="3"/>
      <c r="E20" s="2" t="e">
        <f t="shared" si="0"/>
        <v>#DIV/0!</v>
      </c>
      <c r="H20">
        <f t="shared" si="1"/>
        <v>0</v>
      </c>
      <c r="L20">
        <f t="shared" si="2"/>
        <v>0</v>
      </c>
      <c r="M20">
        <f t="shared" si="3"/>
        <v>0</v>
      </c>
      <c r="O20">
        <f t="shared" ref="O20:O22" si="14">SUM(I20:N20)</f>
        <v>0</v>
      </c>
    </row>
    <row r="21" spans="2:15" x14ac:dyDescent="0.25">
      <c r="B21" s="3"/>
      <c r="C21" s="3"/>
      <c r="D21" s="3"/>
      <c r="E21" s="2" t="e">
        <f t="shared" si="0"/>
        <v>#DIV/0!</v>
      </c>
      <c r="H21">
        <f t="shared" si="1"/>
        <v>0</v>
      </c>
      <c r="L21">
        <f t="shared" si="2"/>
        <v>0</v>
      </c>
      <c r="M21">
        <f t="shared" si="3"/>
        <v>0</v>
      </c>
      <c r="O21">
        <f t="shared" si="14"/>
        <v>0</v>
      </c>
    </row>
    <row r="22" spans="2:15" x14ac:dyDescent="0.25">
      <c r="B22" s="3"/>
      <c r="C22" s="3"/>
      <c r="D22" s="3"/>
      <c r="E22" s="2" t="e">
        <f t="shared" si="0"/>
        <v>#DIV/0!</v>
      </c>
      <c r="H22">
        <f t="shared" si="1"/>
        <v>0</v>
      </c>
      <c r="L22">
        <f t="shared" si="2"/>
        <v>0</v>
      </c>
      <c r="M22">
        <f t="shared" si="3"/>
        <v>0</v>
      </c>
      <c r="O22">
        <f t="shared" si="14"/>
        <v>0</v>
      </c>
    </row>
    <row r="23" spans="2:15" x14ac:dyDescent="0.25">
      <c r="E23" s="2" t="e">
        <f t="shared" si="0"/>
        <v>#DIV/0!</v>
      </c>
      <c r="H23">
        <f t="shared" si="1"/>
        <v>0</v>
      </c>
      <c r="L23">
        <f t="shared" si="2"/>
        <v>0</v>
      </c>
      <c r="M23">
        <f t="shared" si="3"/>
        <v>0</v>
      </c>
      <c r="O23">
        <f t="shared" si="8"/>
        <v>0</v>
      </c>
    </row>
    <row r="24" spans="2:15" x14ac:dyDescent="0.25">
      <c r="E24" s="2" t="e">
        <f t="shared" si="0"/>
        <v>#DIV/0!</v>
      </c>
      <c r="H24">
        <f t="shared" si="1"/>
        <v>0</v>
      </c>
      <c r="L24">
        <f t="shared" si="2"/>
        <v>0</v>
      </c>
      <c r="M24">
        <f t="shared" si="3"/>
        <v>0</v>
      </c>
      <c r="O24">
        <f t="shared" ref="O24" si="15">SUM(I24:N24)</f>
        <v>0</v>
      </c>
    </row>
    <row r="25" spans="2:15" x14ac:dyDescent="0.25">
      <c r="E25" s="2" t="e">
        <f t="shared" si="0"/>
        <v>#DIV/0!</v>
      </c>
      <c r="H25">
        <f t="shared" si="1"/>
        <v>0</v>
      </c>
      <c r="L25">
        <f t="shared" si="2"/>
        <v>0</v>
      </c>
      <c r="M25">
        <f t="shared" si="3"/>
        <v>0</v>
      </c>
      <c r="O25">
        <f t="shared" si="8"/>
        <v>0</v>
      </c>
    </row>
    <row r="26" spans="2:15" x14ac:dyDescent="0.25">
      <c r="E26" s="2" t="e">
        <f t="shared" si="0"/>
        <v>#DIV/0!</v>
      </c>
      <c r="H26">
        <f t="shared" si="1"/>
        <v>0</v>
      </c>
      <c r="L26">
        <f t="shared" si="2"/>
        <v>0</v>
      </c>
      <c r="M26">
        <f t="shared" si="3"/>
        <v>0</v>
      </c>
      <c r="O26">
        <f t="shared" si="8"/>
        <v>0</v>
      </c>
    </row>
    <row r="27" spans="2:15" x14ac:dyDescent="0.25">
      <c r="E27" s="2" t="e">
        <f t="shared" si="0"/>
        <v>#DIV/0!</v>
      </c>
      <c r="H27">
        <f t="shared" si="1"/>
        <v>0</v>
      </c>
      <c r="L27">
        <f t="shared" si="2"/>
        <v>0</v>
      </c>
      <c r="M27">
        <f t="shared" si="3"/>
        <v>0</v>
      </c>
      <c r="O27">
        <f t="shared" ref="O27:O28" si="16">SUM(I27:N27)</f>
        <v>0</v>
      </c>
    </row>
    <row r="28" spans="2:15" x14ac:dyDescent="0.25">
      <c r="E28" s="2" t="e">
        <f t="shared" si="0"/>
        <v>#DIV/0!</v>
      </c>
      <c r="H28">
        <f t="shared" si="1"/>
        <v>0</v>
      </c>
      <c r="L28">
        <f t="shared" si="2"/>
        <v>0</v>
      </c>
      <c r="M28">
        <f t="shared" si="3"/>
        <v>0</v>
      </c>
      <c r="O28">
        <f t="shared" si="16"/>
        <v>0</v>
      </c>
    </row>
    <row r="29" spans="2:15" x14ac:dyDescent="0.25">
      <c r="E29" s="2" t="e">
        <f t="shared" si="0"/>
        <v>#DIV/0!</v>
      </c>
      <c r="H29">
        <f t="shared" si="1"/>
        <v>0</v>
      </c>
      <c r="L29">
        <f t="shared" si="2"/>
        <v>0</v>
      </c>
      <c r="M29">
        <f t="shared" si="3"/>
        <v>0</v>
      </c>
      <c r="O29">
        <f t="shared" si="8"/>
        <v>0</v>
      </c>
    </row>
    <row r="30" spans="2:15" x14ac:dyDescent="0.25">
      <c r="E30" s="2" t="e">
        <f t="shared" si="0"/>
        <v>#DIV/0!</v>
      </c>
      <c r="H30">
        <f t="shared" si="1"/>
        <v>0</v>
      </c>
      <c r="L30">
        <f t="shared" si="2"/>
        <v>0</v>
      </c>
      <c r="M30">
        <f t="shared" si="3"/>
        <v>0</v>
      </c>
      <c r="O30">
        <f t="shared" si="8"/>
        <v>0</v>
      </c>
    </row>
    <row r="31" spans="2:15" x14ac:dyDescent="0.25">
      <c r="E31" s="2" t="e">
        <f t="shared" si="0"/>
        <v>#DIV/0!</v>
      </c>
      <c r="H31">
        <f t="shared" si="1"/>
        <v>0</v>
      </c>
      <c r="L31">
        <f t="shared" si="2"/>
        <v>0</v>
      </c>
      <c r="M31">
        <f t="shared" si="3"/>
        <v>0</v>
      </c>
      <c r="O31">
        <f t="shared" ref="O31" si="17">SUM(I31:N31)</f>
        <v>0</v>
      </c>
    </row>
    <row r="32" spans="2:15" x14ac:dyDescent="0.25">
      <c r="E32" s="2" t="e">
        <f t="shared" si="0"/>
        <v>#DIV/0!</v>
      </c>
      <c r="H32">
        <f t="shared" si="1"/>
        <v>0</v>
      </c>
      <c r="L32">
        <f t="shared" si="2"/>
        <v>0</v>
      </c>
      <c r="M32">
        <f t="shared" si="3"/>
        <v>0</v>
      </c>
      <c r="O32">
        <f t="shared" si="8"/>
        <v>0</v>
      </c>
    </row>
    <row r="33" spans="5:15" x14ac:dyDescent="0.25">
      <c r="E33" s="2" t="e">
        <f t="shared" si="0"/>
        <v>#DIV/0!</v>
      </c>
      <c r="H33">
        <f t="shared" si="1"/>
        <v>0</v>
      </c>
      <c r="L33">
        <f t="shared" si="2"/>
        <v>0</v>
      </c>
      <c r="M33">
        <v>0</v>
      </c>
      <c r="O33">
        <f t="shared" si="8"/>
        <v>0</v>
      </c>
    </row>
    <row r="34" spans="5:15" x14ac:dyDescent="0.25">
      <c r="E34" s="2" t="e">
        <f t="shared" si="0"/>
        <v>#DIV/0!</v>
      </c>
      <c r="H34">
        <f t="shared" si="1"/>
        <v>0</v>
      </c>
      <c r="L34">
        <f t="shared" si="2"/>
        <v>0</v>
      </c>
      <c r="M34">
        <f t="shared" ref="M34:M92" si="18">D34*5</f>
        <v>0</v>
      </c>
      <c r="O34">
        <f t="shared" si="8"/>
        <v>0</v>
      </c>
    </row>
    <row r="35" spans="5:15" x14ac:dyDescent="0.25">
      <c r="E35" s="2" t="e">
        <f t="shared" si="0"/>
        <v>#DIV/0!</v>
      </c>
      <c r="H35">
        <f t="shared" si="1"/>
        <v>0</v>
      </c>
      <c r="L35">
        <f t="shared" si="2"/>
        <v>0</v>
      </c>
      <c r="M35">
        <f t="shared" si="18"/>
        <v>0</v>
      </c>
      <c r="O35">
        <f t="shared" si="8"/>
        <v>0</v>
      </c>
    </row>
    <row r="36" spans="5:15" x14ac:dyDescent="0.25">
      <c r="E36" s="2" t="e">
        <f t="shared" si="0"/>
        <v>#DIV/0!</v>
      </c>
      <c r="H36">
        <f t="shared" si="1"/>
        <v>0</v>
      </c>
      <c r="L36">
        <f t="shared" si="2"/>
        <v>0</v>
      </c>
      <c r="M36">
        <f t="shared" si="18"/>
        <v>0</v>
      </c>
      <c r="O36">
        <f t="shared" si="8"/>
        <v>0</v>
      </c>
    </row>
    <row r="37" spans="5:15" x14ac:dyDescent="0.25">
      <c r="E37" s="2" t="e">
        <f t="shared" si="0"/>
        <v>#DIV/0!</v>
      </c>
      <c r="H37">
        <f t="shared" si="1"/>
        <v>0</v>
      </c>
      <c r="L37">
        <f t="shared" si="2"/>
        <v>0</v>
      </c>
      <c r="M37">
        <f t="shared" si="18"/>
        <v>0</v>
      </c>
      <c r="O37">
        <f t="shared" si="8"/>
        <v>0</v>
      </c>
    </row>
    <row r="38" spans="5:15" x14ac:dyDescent="0.25">
      <c r="E38" s="2" t="e">
        <f t="shared" si="0"/>
        <v>#DIV/0!</v>
      </c>
      <c r="H38">
        <f t="shared" si="1"/>
        <v>0</v>
      </c>
      <c r="L38">
        <f t="shared" si="2"/>
        <v>0</v>
      </c>
      <c r="M38">
        <f t="shared" si="18"/>
        <v>0</v>
      </c>
      <c r="O38">
        <f t="shared" si="8"/>
        <v>0</v>
      </c>
    </row>
    <row r="39" spans="5:15" x14ac:dyDescent="0.25">
      <c r="E39" s="2" t="e">
        <f t="shared" si="0"/>
        <v>#DIV/0!</v>
      </c>
      <c r="H39">
        <f t="shared" si="1"/>
        <v>0</v>
      </c>
      <c r="L39">
        <f t="shared" si="2"/>
        <v>0</v>
      </c>
      <c r="M39">
        <f t="shared" si="18"/>
        <v>0</v>
      </c>
      <c r="O39">
        <f t="shared" si="8"/>
        <v>0</v>
      </c>
    </row>
    <row r="40" spans="5:15" x14ac:dyDescent="0.25">
      <c r="E40" s="2" t="e">
        <f t="shared" si="0"/>
        <v>#DIV/0!</v>
      </c>
      <c r="H40">
        <f t="shared" si="1"/>
        <v>0</v>
      </c>
      <c r="L40">
        <f t="shared" si="2"/>
        <v>0</v>
      </c>
      <c r="M40">
        <f t="shared" si="18"/>
        <v>0</v>
      </c>
      <c r="O40">
        <f t="shared" si="8"/>
        <v>0</v>
      </c>
    </row>
    <row r="41" spans="5:15" x14ac:dyDescent="0.25">
      <c r="E41" s="2" t="e">
        <f t="shared" si="0"/>
        <v>#DIV/0!</v>
      </c>
      <c r="H41">
        <f t="shared" si="1"/>
        <v>0</v>
      </c>
      <c r="L41">
        <f t="shared" si="2"/>
        <v>0</v>
      </c>
      <c r="M41">
        <f t="shared" si="18"/>
        <v>0</v>
      </c>
      <c r="O41">
        <f t="shared" si="8"/>
        <v>0</v>
      </c>
    </row>
    <row r="42" spans="5:15" x14ac:dyDescent="0.25">
      <c r="E42" s="2" t="e">
        <f t="shared" si="0"/>
        <v>#DIV/0!</v>
      </c>
      <c r="H42">
        <f t="shared" si="1"/>
        <v>0</v>
      </c>
      <c r="L42">
        <f t="shared" si="2"/>
        <v>0</v>
      </c>
      <c r="M42">
        <f t="shared" si="18"/>
        <v>0</v>
      </c>
      <c r="O42">
        <f t="shared" si="8"/>
        <v>0</v>
      </c>
    </row>
    <row r="43" spans="5:15" x14ac:dyDescent="0.25">
      <c r="E43" s="2" t="e">
        <f t="shared" si="0"/>
        <v>#DIV/0!</v>
      </c>
      <c r="H43">
        <f t="shared" si="1"/>
        <v>0</v>
      </c>
      <c r="L43">
        <f t="shared" si="2"/>
        <v>0</v>
      </c>
      <c r="M43">
        <f t="shared" si="18"/>
        <v>0</v>
      </c>
      <c r="O43">
        <f t="shared" ref="O43" si="19">SUM(I43:N43)</f>
        <v>0</v>
      </c>
    </row>
    <row r="44" spans="5:15" x14ac:dyDescent="0.25">
      <c r="E44" s="2" t="e">
        <f t="shared" si="0"/>
        <v>#DIV/0!</v>
      </c>
      <c r="H44">
        <f t="shared" si="1"/>
        <v>0</v>
      </c>
      <c r="L44">
        <f t="shared" si="2"/>
        <v>0</v>
      </c>
      <c r="M44">
        <f t="shared" si="18"/>
        <v>0</v>
      </c>
      <c r="O44">
        <f t="shared" si="8"/>
        <v>0</v>
      </c>
    </row>
    <row r="45" spans="5:15" x14ac:dyDescent="0.25">
      <c r="E45" s="2" t="e">
        <f t="shared" si="0"/>
        <v>#DIV/0!</v>
      </c>
      <c r="H45">
        <f t="shared" si="1"/>
        <v>0</v>
      </c>
      <c r="L45">
        <f t="shared" si="2"/>
        <v>0</v>
      </c>
      <c r="M45">
        <f t="shared" si="18"/>
        <v>0</v>
      </c>
      <c r="O45">
        <f t="shared" si="8"/>
        <v>0</v>
      </c>
    </row>
    <row r="46" spans="5:15" x14ac:dyDescent="0.25">
      <c r="E46" s="2" t="e">
        <f t="shared" si="0"/>
        <v>#DIV/0!</v>
      </c>
      <c r="H46">
        <f t="shared" si="1"/>
        <v>0</v>
      </c>
      <c r="L46">
        <f t="shared" si="2"/>
        <v>0</v>
      </c>
      <c r="M46">
        <f t="shared" si="18"/>
        <v>0</v>
      </c>
      <c r="O46">
        <f t="shared" si="8"/>
        <v>0</v>
      </c>
    </row>
    <row r="47" spans="5:15" x14ac:dyDescent="0.25">
      <c r="E47" s="2" t="e">
        <f t="shared" si="0"/>
        <v>#DIV/0!</v>
      </c>
      <c r="H47">
        <f t="shared" si="1"/>
        <v>0</v>
      </c>
      <c r="L47">
        <f t="shared" si="2"/>
        <v>0</v>
      </c>
      <c r="M47">
        <f t="shared" si="18"/>
        <v>0</v>
      </c>
      <c r="O47">
        <f t="shared" si="8"/>
        <v>0</v>
      </c>
    </row>
    <row r="48" spans="5:15" x14ac:dyDescent="0.25">
      <c r="E48" s="2" t="e">
        <f t="shared" si="0"/>
        <v>#DIV/0!</v>
      </c>
      <c r="H48">
        <f t="shared" si="1"/>
        <v>0</v>
      </c>
      <c r="L48">
        <f t="shared" si="2"/>
        <v>0</v>
      </c>
      <c r="M48">
        <f t="shared" si="18"/>
        <v>0</v>
      </c>
      <c r="O48">
        <f t="shared" si="8"/>
        <v>0</v>
      </c>
    </row>
    <row r="49" spans="1:16" x14ac:dyDescent="0.25">
      <c r="E49" s="2" t="e">
        <f t="shared" si="0"/>
        <v>#DIV/0!</v>
      </c>
      <c r="H49">
        <f t="shared" si="1"/>
        <v>0</v>
      </c>
      <c r="L49">
        <f t="shared" si="2"/>
        <v>0</v>
      </c>
      <c r="M49">
        <f t="shared" si="18"/>
        <v>0</v>
      </c>
      <c r="O49">
        <f t="shared" si="8"/>
        <v>0</v>
      </c>
    </row>
    <row r="50" spans="1:16" x14ac:dyDescent="0.25">
      <c r="E50" s="2" t="e">
        <f t="shared" si="0"/>
        <v>#DIV/0!</v>
      </c>
      <c r="H50">
        <f t="shared" si="1"/>
        <v>0</v>
      </c>
      <c r="L50">
        <f t="shared" si="2"/>
        <v>0</v>
      </c>
      <c r="M50">
        <f t="shared" si="18"/>
        <v>0</v>
      </c>
      <c r="O50">
        <f t="shared" ref="O50" si="20">SUM(I50:N50)</f>
        <v>0</v>
      </c>
    </row>
    <row r="51" spans="1:16" x14ac:dyDescent="0.25">
      <c r="E51" s="2" t="e">
        <f t="shared" si="0"/>
        <v>#DIV/0!</v>
      </c>
      <c r="H51">
        <f t="shared" si="1"/>
        <v>0</v>
      </c>
      <c r="L51">
        <f t="shared" si="2"/>
        <v>0</v>
      </c>
      <c r="M51">
        <f t="shared" si="18"/>
        <v>0</v>
      </c>
      <c r="O51">
        <f t="shared" si="8"/>
        <v>0</v>
      </c>
    </row>
    <row r="52" spans="1:16" x14ac:dyDescent="0.25">
      <c r="E52" s="2" t="e">
        <f t="shared" si="0"/>
        <v>#DIV/0!</v>
      </c>
      <c r="H52">
        <f t="shared" si="1"/>
        <v>0</v>
      </c>
      <c r="L52">
        <f t="shared" si="2"/>
        <v>0</v>
      </c>
      <c r="M52">
        <f t="shared" si="18"/>
        <v>0</v>
      </c>
      <c r="O52">
        <f t="shared" si="8"/>
        <v>0</v>
      </c>
    </row>
    <row r="53" spans="1:16" x14ac:dyDescent="0.25">
      <c r="E53" s="2" t="e">
        <f t="shared" si="0"/>
        <v>#DIV/0!</v>
      </c>
      <c r="H53">
        <f t="shared" si="1"/>
        <v>0</v>
      </c>
      <c r="L53">
        <f t="shared" si="2"/>
        <v>0</v>
      </c>
      <c r="M53">
        <f t="shared" si="18"/>
        <v>0</v>
      </c>
      <c r="O53">
        <f t="shared" si="8"/>
        <v>0</v>
      </c>
    </row>
    <row r="54" spans="1:16" x14ac:dyDescent="0.25">
      <c r="A54" s="6"/>
      <c r="B54" s="4"/>
      <c r="C54" s="4"/>
      <c r="D54" s="4"/>
      <c r="E54" s="5" t="e">
        <f t="shared" si="0"/>
        <v>#DIV/0!</v>
      </c>
      <c r="F54" s="4"/>
      <c r="G54" s="4"/>
      <c r="H54" s="4">
        <f t="shared" si="1"/>
        <v>0</v>
      </c>
      <c r="I54" s="4"/>
      <c r="J54" s="4"/>
      <c r="K54" s="4"/>
      <c r="L54" s="4">
        <f t="shared" si="2"/>
        <v>0</v>
      </c>
      <c r="M54" s="4">
        <f t="shared" si="18"/>
        <v>0</v>
      </c>
      <c r="N54" s="4"/>
      <c r="O54" s="4">
        <f t="shared" si="8"/>
        <v>0</v>
      </c>
      <c r="P54" s="4"/>
    </row>
    <row r="55" spans="1:16" x14ac:dyDescent="0.25">
      <c r="E55" s="2" t="e">
        <f t="shared" si="0"/>
        <v>#DIV/0!</v>
      </c>
      <c r="H55">
        <f t="shared" si="1"/>
        <v>0</v>
      </c>
      <c r="L55">
        <f t="shared" si="2"/>
        <v>0</v>
      </c>
      <c r="M55">
        <f t="shared" si="18"/>
        <v>0</v>
      </c>
      <c r="O55">
        <f t="shared" si="8"/>
        <v>0</v>
      </c>
      <c r="P55" s="4"/>
    </row>
    <row r="56" spans="1:16" x14ac:dyDescent="0.25">
      <c r="E56" s="2" t="e">
        <f t="shared" si="0"/>
        <v>#DIV/0!</v>
      </c>
      <c r="H56">
        <f t="shared" si="1"/>
        <v>0</v>
      </c>
      <c r="L56">
        <f t="shared" si="2"/>
        <v>0</v>
      </c>
      <c r="M56">
        <f t="shared" si="18"/>
        <v>0</v>
      </c>
      <c r="O56">
        <f t="shared" si="8"/>
        <v>0</v>
      </c>
    </row>
    <row r="57" spans="1:16" x14ac:dyDescent="0.25">
      <c r="E57" s="2" t="e">
        <f t="shared" si="0"/>
        <v>#DIV/0!</v>
      </c>
      <c r="H57">
        <f t="shared" si="1"/>
        <v>0</v>
      </c>
      <c r="L57">
        <f t="shared" si="2"/>
        <v>0</v>
      </c>
      <c r="M57">
        <f t="shared" si="18"/>
        <v>0</v>
      </c>
      <c r="O57">
        <f t="shared" si="8"/>
        <v>0</v>
      </c>
    </row>
    <row r="58" spans="1:16" x14ac:dyDescent="0.25">
      <c r="A58" s="6"/>
      <c r="B58" s="4"/>
      <c r="C58" s="4"/>
      <c r="D58" s="4"/>
      <c r="E58" s="5" t="e">
        <f t="shared" si="0"/>
        <v>#DIV/0!</v>
      </c>
      <c r="F58" s="4"/>
      <c r="G58" s="4"/>
      <c r="H58" s="4">
        <f t="shared" si="1"/>
        <v>0</v>
      </c>
      <c r="I58" s="4"/>
      <c r="J58" s="4"/>
      <c r="K58" s="4"/>
      <c r="L58" s="4">
        <f t="shared" si="2"/>
        <v>0</v>
      </c>
      <c r="M58" s="4">
        <f t="shared" si="18"/>
        <v>0</v>
      </c>
      <c r="N58" s="4"/>
      <c r="O58" s="4">
        <f t="shared" si="8"/>
        <v>0</v>
      </c>
      <c r="P58" s="4"/>
    </row>
    <row r="59" spans="1:16" x14ac:dyDescent="0.25">
      <c r="A59" s="6"/>
      <c r="B59" s="4"/>
      <c r="C59" s="4"/>
      <c r="D59" s="4"/>
      <c r="E59" s="5" t="e">
        <f t="shared" si="0"/>
        <v>#DIV/0!</v>
      </c>
      <c r="F59" s="4"/>
      <c r="G59" s="4"/>
      <c r="H59" s="4">
        <f t="shared" si="1"/>
        <v>0</v>
      </c>
      <c r="I59" s="4"/>
      <c r="J59" s="4"/>
      <c r="K59" s="4"/>
      <c r="L59" s="4">
        <f t="shared" si="2"/>
        <v>0</v>
      </c>
      <c r="M59" s="4">
        <f t="shared" si="18"/>
        <v>0</v>
      </c>
      <c r="N59" s="4"/>
      <c r="O59" s="4">
        <f t="shared" si="8"/>
        <v>0</v>
      </c>
      <c r="P59" s="4"/>
    </row>
    <row r="60" spans="1:16" x14ac:dyDescent="0.25">
      <c r="A60" s="6"/>
      <c r="B60" s="4"/>
      <c r="C60" s="4"/>
      <c r="D60" s="4"/>
      <c r="E60" s="5" t="e">
        <f t="shared" si="0"/>
        <v>#DIV/0!</v>
      </c>
      <c r="F60" s="4"/>
      <c r="G60" s="4"/>
      <c r="H60" s="4">
        <f t="shared" si="1"/>
        <v>0</v>
      </c>
      <c r="I60" s="4"/>
      <c r="J60" s="4"/>
      <c r="K60" s="4"/>
      <c r="L60" s="4">
        <f t="shared" si="2"/>
        <v>0</v>
      </c>
      <c r="M60" s="4">
        <f t="shared" si="18"/>
        <v>0</v>
      </c>
      <c r="N60" s="4"/>
      <c r="O60" s="4">
        <f t="shared" si="8"/>
        <v>0</v>
      </c>
      <c r="P60" s="4"/>
    </row>
    <row r="61" spans="1:16" x14ac:dyDescent="0.25">
      <c r="A61" s="6"/>
      <c r="B61" s="4"/>
      <c r="C61" s="4"/>
      <c r="D61" s="4"/>
      <c r="E61" s="5" t="e">
        <f t="shared" si="0"/>
        <v>#DIV/0!</v>
      </c>
      <c r="F61" s="4"/>
      <c r="G61" s="4"/>
      <c r="H61" s="4">
        <f t="shared" si="1"/>
        <v>0</v>
      </c>
      <c r="I61" s="4"/>
      <c r="J61" s="4"/>
      <c r="K61" s="4"/>
      <c r="L61" s="4">
        <f t="shared" si="2"/>
        <v>0</v>
      </c>
      <c r="M61" s="4">
        <f t="shared" si="18"/>
        <v>0</v>
      </c>
      <c r="N61" s="4"/>
      <c r="O61" s="4">
        <f t="shared" si="8"/>
        <v>0</v>
      </c>
      <c r="P61" s="4"/>
    </row>
    <row r="62" spans="1:16" x14ac:dyDescent="0.25">
      <c r="A62" s="6"/>
      <c r="B62" s="4"/>
      <c r="C62" s="4"/>
      <c r="D62" s="4"/>
      <c r="E62" s="5" t="e">
        <f t="shared" si="0"/>
        <v>#DIV/0!</v>
      </c>
      <c r="F62" s="4"/>
      <c r="G62" s="4"/>
      <c r="H62" s="4">
        <f t="shared" si="1"/>
        <v>0</v>
      </c>
      <c r="I62" s="4"/>
      <c r="J62" s="4"/>
      <c r="K62" s="4"/>
      <c r="L62" s="4">
        <f t="shared" si="2"/>
        <v>0</v>
      </c>
      <c r="M62" s="4">
        <f t="shared" si="18"/>
        <v>0</v>
      </c>
      <c r="N62" s="4"/>
      <c r="O62" s="4">
        <f t="shared" si="8"/>
        <v>0</v>
      </c>
      <c r="P62" s="4"/>
    </row>
    <row r="63" spans="1:16" x14ac:dyDescent="0.25">
      <c r="A63" s="6"/>
      <c r="B63" s="4"/>
      <c r="C63" s="4"/>
      <c r="D63" s="4"/>
      <c r="E63" s="5" t="e">
        <f t="shared" si="0"/>
        <v>#DIV/0!</v>
      </c>
      <c r="F63" s="4"/>
      <c r="G63" s="4"/>
      <c r="H63" s="4">
        <f t="shared" si="1"/>
        <v>0</v>
      </c>
      <c r="I63" s="4"/>
      <c r="J63" s="4"/>
      <c r="K63" s="4"/>
      <c r="L63" s="4">
        <f t="shared" si="2"/>
        <v>0</v>
      </c>
      <c r="M63" s="4">
        <f t="shared" si="18"/>
        <v>0</v>
      </c>
      <c r="N63" s="4"/>
      <c r="O63" s="4">
        <f t="shared" ref="O63:O92" si="21">SUM(I63:N63)</f>
        <v>0</v>
      </c>
    </row>
    <row r="64" spans="1:16" x14ac:dyDescent="0.25">
      <c r="E64" s="2" t="e">
        <f t="shared" si="0"/>
        <v>#DIV/0!</v>
      </c>
      <c r="H64">
        <f t="shared" si="1"/>
        <v>0</v>
      </c>
      <c r="L64">
        <f t="shared" si="2"/>
        <v>0</v>
      </c>
      <c r="M64">
        <f t="shared" si="18"/>
        <v>0</v>
      </c>
      <c r="O64">
        <f t="shared" si="21"/>
        <v>0</v>
      </c>
    </row>
    <row r="65" spans="5:15" x14ac:dyDescent="0.25">
      <c r="E65" s="2" t="e">
        <f t="shared" si="0"/>
        <v>#DIV/0!</v>
      </c>
      <c r="H65">
        <f t="shared" si="1"/>
        <v>0</v>
      </c>
      <c r="L65">
        <f t="shared" si="2"/>
        <v>0</v>
      </c>
      <c r="M65">
        <f t="shared" si="18"/>
        <v>0</v>
      </c>
      <c r="O65">
        <f t="shared" si="21"/>
        <v>0</v>
      </c>
    </row>
    <row r="66" spans="5:15" x14ac:dyDescent="0.25">
      <c r="E66" s="2" t="e">
        <f t="shared" si="0"/>
        <v>#DIV/0!</v>
      </c>
      <c r="H66">
        <f t="shared" si="1"/>
        <v>0</v>
      </c>
      <c r="L66">
        <f t="shared" si="2"/>
        <v>0</v>
      </c>
      <c r="M66">
        <f t="shared" si="18"/>
        <v>0</v>
      </c>
      <c r="O66">
        <f t="shared" si="21"/>
        <v>0</v>
      </c>
    </row>
    <row r="67" spans="5:15" x14ac:dyDescent="0.25">
      <c r="E67" s="2" t="e">
        <f t="shared" ref="E67:E92" si="22">(B67)/(B67+C67+D67)</f>
        <v>#DIV/0!</v>
      </c>
      <c r="H67">
        <f t="shared" ref="H67:H92" si="23">F67-G67</f>
        <v>0</v>
      </c>
      <c r="L67">
        <f t="shared" ref="L67:L69" si="24">B67*10</f>
        <v>0</v>
      </c>
      <c r="M67">
        <f t="shared" si="18"/>
        <v>0</v>
      </c>
      <c r="O67">
        <f t="shared" si="21"/>
        <v>0</v>
      </c>
    </row>
    <row r="68" spans="5:15" x14ac:dyDescent="0.25">
      <c r="E68" s="2" t="e">
        <f t="shared" si="22"/>
        <v>#DIV/0!</v>
      </c>
      <c r="H68">
        <f t="shared" si="23"/>
        <v>0</v>
      </c>
      <c r="L68">
        <f t="shared" si="24"/>
        <v>0</v>
      </c>
      <c r="M68">
        <f t="shared" si="18"/>
        <v>0</v>
      </c>
      <c r="O68">
        <f t="shared" si="21"/>
        <v>0</v>
      </c>
    </row>
    <row r="69" spans="5:15" x14ac:dyDescent="0.25">
      <c r="E69" s="2" t="e">
        <f t="shared" si="22"/>
        <v>#DIV/0!</v>
      </c>
      <c r="H69">
        <f t="shared" si="23"/>
        <v>0</v>
      </c>
      <c r="L69">
        <f t="shared" si="24"/>
        <v>0</v>
      </c>
      <c r="M69">
        <f t="shared" si="18"/>
        <v>0</v>
      </c>
      <c r="O69">
        <f t="shared" si="21"/>
        <v>0</v>
      </c>
    </row>
    <row r="70" spans="5:15" x14ac:dyDescent="0.25">
      <c r="E70" s="2" t="e">
        <f t="shared" si="22"/>
        <v>#DIV/0!</v>
      </c>
      <c r="H70">
        <f t="shared" si="23"/>
        <v>0</v>
      </c>
      <c r="M70">
        <f t="shared" si="18"/>
        <v>0</v>
      </c>
      <c r="O70">
        <f t="shared" si="21"/>
        <v>0</v>
      </c>
    </row>
    <row r="71" spans="5:15" x14ac:dyDescent="0.25">
      <c r="E71" s="2" t="e">
        <f t="shared" si="22"/>
        <v>#DIV/0!</v>
      </c>
      <c r="H71">
        <f t="shared" si="23"/>
        <v>0</v>
      </c>
      <c r="M71">
        <f t="shared" si="18"/>
        <v>0</v>
      </c>
      <c r="O71">
        <f t="shared" si="21"/>
        <v>0</v>
      </c>
    </row>
    <row r="72" spans="5:15" x14ac:dyDescent="0.25">
      <c r="E72" s="2" t="e">
        <f t="shared" si="22"/>
        <v>#DIV/0!</v>
      </c>
      <c r="H72">
        <f t="shared" si="23"/>
        <v>0</v>
      </c>
      <c r="M72">
        <f t="shared" si="18"/>
        <v>0</v>
      </c>
      <c r="O72">
        <f t="shared" si="21"/>
        <v>0</v>
      </c>
    </row>
    <row r="73" spans="5:15" x14ac:dyDescent="0.25">
      <c r="E73" s="2" t="e">
        <f t="shared" si="22"/>
        <v>#DIV/0!</v>
      </c>
      <c r="H73">
        <f t="shared" si="23"/>
        <v>0</v>
      </c>
      <c r="M73">
        <f t="shared" si="18"/>
        <v>0</v>
      </c>
      <c r="O73">
        <f t="shared" si="21"/>
        <v>0</v>
      </c>
    </row>
    <row r="74" spans="5:15" x14ac:dyDescent="0.25">
      <c r="E74" s="2" t="e">
        <f t="shared" si="22"/>
        <v>#DIV/0!</v>
      </c>
      <c r="H74">
        <f t="shared" si="23"/>
        <v>0</v>
      </c>
      <c r="M74">
        <f t="shared" si="18"/>
        <v>0</v>
      </c>
      <c r="O74">
        <f t="shared" si="21"/>
        <v>0</v>
      </c>
    </row>
    <row r="75" spans="5:15" x14ac:dyDescent="0.25">
      <c r="E75" s="2" t="e">
        <f t="shared" si="22"/>
        <v>#DIV/0!</v>
      </c>
      <c r="H75">
        <f t="shared" si="23"/>
        <v>0</v>
      </c>
      <c r="M75">
        <f t="shared" si="18"/>
        <v>0</v>
      </c>
      <c r="O75">
        <f t="shared" si="21"/>
        <v>0</v>
      </c>
    </row>
    <row r="76" spans="5:15" x14ac:dyDescent="0.25">
      <c r="E76" s="2" t="e">
        <f t="shared" si="22"/>
        <v>#DIV/0!</v>
      </c>
      <c r="H76">
        <f t="shared" si="23"/>
        <v>0</v>
      </c>
      <c r="M76">
        <f t="shared" si="18"/>
        <v>0</v>
      </c>
      <c r="O76">
        <f t="shared" si="21"/>
        <v>0</v>
      </c>
    </row>
    <row r="77" spans="5:15" x14ac:dyDescent="0.25">
      <c r="E77" s="2" t="e">
        <f t="shared" si="22"/>
        <v>#DIV/0!</v>
      </c>
      <c r="H77">
        <f t="shared" si="23"/>
        <v>0</v>
      </c>
      <c r="M77">
        <f t="shared" si="18"/>
        <v>0</v>
      </c>
      <c r="O77">
        <f t="shared" si="21"/>
        <v>0</v>
      </c>
    </row>
    <row r="78" spans="5:15" x14ac:dyDescent="0.25">
      <c r="E78" s="2" t="e">
        <f t="shared" si="22"/>
        <v>#DIV/0!</v>
      </c>
      <c r="H78">
        <f t="shared" si="23"/>
        <v>0</v>
      </c>
      <c r="M78">
        <f t="shared" si="18"/>
        <v>0</v>
      </c>
      <c r="O78">
        <f t="shared" si="21"/>
        <v>0</v>
      </c>
    </row>
    <row r="79" spans="5:15" x14ac:dyDescent="0.25">
      <c r="E79" s="2" t="e">
        <f t="shared" si="22"/>
        <v>#DIV/0!</v>
      </c>
      <c r="H79">
        <f t="shared" si="23"/>
        <v>0</v>
      </c>
      <c r="M79">
        <f t="shared" si="18"/>
        <v>0</v>
      </c>
      <c r="O79">
        <f t="shared" si="21"/>
        <v>0</v>
      </c>
    </row>
    <row r="80" spans="5:15" x14ac:dyDescent="0.25">
      <c r="E80" s="2" t="e">
        <f t="shared" si="22"/>
        <v>#DIV/0!</v>
      </c>
      <c r="H80">
        <f t="shared" si="23"/>
        <v>0</v>
      </c>
      <c r="M80">
        <f t="shared" si="18"/>
        <v>0</v>
      </c>
      <c r="O80">
        <f t="shared" si="21"/>
        <v>0</v>
      </c>
    </row>
    <row r="81" spans="5:15" x14ac:dyDescent="0.25">
      <c r="E81" s="2" t="e">
        <f t="shared" si="22"/>
        <v>#DIV/0!</v>
      </c>
      <c r="H81">
        <f t="shared" si="23"/>
        <v>0</v>
      </c>
      <c r="M81">
        <f t="shared" si="18"/>
        <v>0</v>
      </c>
      <c r="O81">
        <f t="shared" si="21"/>
        <v>0</v>
      </c>
    </row>
    <row r="82" spans="5:15" x14ac:dyDescent="0.25">
      <c r="E82" s="2" t="e">
        <f t="shared" si="22"/>
        <v>#DIV/0!</v>
      </c>
      <c r="H82">
        <f t="shared" si="23"/>
        <v>0</v>
      </c>
      <c r="M82">
        <f t="shared" si="18"/>
        <v>0</v>
      </c>
      <c r="O82">
        <f t="shared" si="21"/>
        <v>0</v>
      </c>
    </row>
    <row r="83" spans="5:15" x14ac:dyDescent="0.25">
      <c r="E83" s="2" t="e">
        <f t="shared" si="22"/>
        <v>#DIV/0!</v>
      </c>
      <c r="H83">
        <f t="shared" si="23"/>
        <v>0</v>
      </c>
      <c r="M83">
        <f t="shared" si="18"/>
        <v>0</v>
      </c>
      <c r="O83">
        <f t="shared" si="21"/>
        <v>0</v>
      </c>
    </row>
    <row r="84" spans="5:15" x14ac:dyDescent="0.25">
      <c r="E84" s="2" t="e">
        <f t="shared" si="22"/>
        <v>#DIV/0!</v>
      </c>
      <c r="H84">
        <f t="shared" si="23"/>
        <v>0</v>
      </c>
      <c r="M84">
        <f t="shared" si="18"/>
        <v>0</v>
      </c>
      <c r="O84">
        <f t="shared" si="21"/>
        <v>0</v>
      </c>
    </row>
    <row r="85" spans="5:15" x14ac:dyDescent="0.25">
      <c r="E85" s="2" t="e">
        <f t="shared" si="22"/>
        <v>#DIV/0!</v>
      </c>
      <c r="H85">
        <f t="shared" si="23"/>
        <v>0</v>
      </c>
      <c r="M85">
        <f t="shared" si="18"/>
        <v>0</v>
      </c>
      <c r="O85">
        <f t="shared" si="21"/>
        <v>0</v>
      </c>
    </row>
    <row r="86" spans="5:15" x14ac:dyDescent="0.25">
      <c r="E86" s="2" t="e">
        <f t="shared" si="22"/>
        <v>#DIV/0!</v>
      </c>
      <c r="H86">
        <f t="shared" si="23"/>
        <v>0</v>
      </c>
      <c r="M86">
        <f t="shared" si="18"/>
        <v>0</v>
      </c>
      <c r="O86">
        <f t="shared" si="21"/>
        <v>0</v>
      </c>
    </row>
    <row r="87" spans="5:15" x14ac:dyDescent="0.25">
      <c r="E87" s="2" t="e">
        <f t="shared" si="22"/>
        <v>#DIV/0!</v>
      </c>
      <c r="H87">
        <f t="shared" si="23"/>
        <v>0</v>
      </c>
      <c r="M87">
        <f t="shared" si="18"/>
        <v>0</v>
      </c>
      <c r="O87">
        <f t="shared" si="21"/>
        <v>0</v>
      </c>
    </row>
    <row r="88" spans="5:15" x14ac:dyDescent="0.25">
      <c r="E88" s="2" t="e">
        <f t="shared" si="22"/>
        <v>#DIV/0!</v>
      </c>
      <c r="H88">
        <f t="shared" si="23"/>
        <v>0</v>
      </c>
      <c r="M88">
        <f t="shared" si="18"/>
        <v>0</v>
      </c>
      <c r="O88">
        <f t="shared" si="21"/>
        <v>0</v>
      </c>
    </row>
    <row r="89" spans="5:15" x14ac:dyDescent="0.25">
      <c r="E89" t="e">
        <f t="shared" si="22"/>
        <v>#DIV/0!</v>
      </c>
      <c r="H89">
        <f t="shared" si="23"/>
        <v>0</v>
      </c>
      <c r="M89">
        <f t="shared" si="18"/>
        <v>0</v>
      </c>
      <c r="O89">
        <f t="shared" si="21"/>
        <v>0</v>
      </c>
    </row>
    <row r="90" spans="5:15" x14ac:dyDescent="0.25">
      <c r="E90" t="e">
        <f t="shared" si="22"/>
        <v>#DIV/0!</v>
      </c>
      <c r="H90">
        <f t="shared" si="23"/>
        <v>0</v>
      </c>
      <c r="M90">
        <f t="shared" si="18"/>
        <v>0</v>
      </c>
      <c r="O90">
        <f t="shared" si="21"/>
        <v>0</v>
      </c>
    </row>
    <row r="91" spans="5:15" x14ac:dyDescent="0.25">
      <c r="E91" t="e">
        <f t="shared" si="22"/>
        <v>#DIV/0!</v>
      </c>
      <c r="H91">
        <f t="shared" si="23"/>
        <v>0</v>
      </c>
      <c r="M91">
        <f t="shared" si="18"/>
        <v>0</v>
      </c>
      <c r="O91">
        <f t="shared" si="21"/>
        <v>0</v>
      </c>
    </row>
    <row r="92" spans="5:15" x14ac:dyDescent="0.25">
      <c r="E92" t="e">
        <f t="shared" si="22"/>
        <v>#DIV/0!</v>
      </c>
      <c r="H92">
        <f t="shared" si="23"/>
        <v>0</v>
      </c>
      <c r="M92">
        <f t="shared" si="18"/>
        <v>0</v>
      </c>
      <c r="O92">
        <f t="shared" si="21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89FB2-38CD-426D-8B21-063304A453C4}">
  <dimension ref="A1:AA93"/>
  <sheetViews>
    <sheetView zoomScale="140" zoomScaleNormal="140" workbookViewId="0">
      <selection activeCell="H9" sqref="H9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158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168</v>
      </c>
      <c r="B3" s="3">
        <f>1*6</f>
        <v>6</v>
      </c>
      <c r="C3" s="3">
        <f>1*2</f>
        <v>2</v>
      </c>
      <c r="D3" s="3"/>
      <c r="E3" s="2">
        <f t="shared" ref="E3:E67" si="0">(B3)/(B3+C3+D3)</f>
        <v>0.75</v>
      </c>
      <c r="F3">
        <f>11+8+6+9+5+0+6+8</f>
        <v>53</v>
      </c>
      <c r="G3">
        <f>0+3+0+2+10+6+2+0</f>
        <v>23</v>
      </c>
      <c r="H3">
        <f t="shared" ref="H3:H67" si="1">F3-G3</f>
        <v>30</v>
      </c>
      <c r="I3">
        <f>60*2</f>
        <v>120</v>
      </c>
      <c r="L3">
        <f t="shared" ref="L3:L67" si="2">B3*10</f>
        <v>60</v>
      </c>
      <c r="M3">
        <f t="shared" ref="M3:M33" si="3">D3*5</f>
        <v>0</v>
      </c>
      <c r="N3">
        <f>10*2</f>
        <v>20</v>
      </c>
      <c r="O3">
        <f t="shared" ref="O3:O6" si="4">SUM(I3:N3)</f>
        <v>200</v>
      </c>
    </row>
    <row r="4" spans="1:27" x14ac:dyDescent="0.25">
      <c r="A4" s="3" t="s">
        <v>79</v>
      </c>
      <c r="B4" s="3">
        <f>1*2</f>
        <v>2</v>
      </c>
      <c r="C4" s="3">
        <f>1*1</f>
        <v>1</v>
      </c>
      <c r="D4" s="3"/>
      <c r="E4" s="2">
        <f>(B4)/(B4+C4+D4)</f>
        <v>0.66666666666666663</v>
      </c>
      <c r="F4">
        <f>9+6+2</f>
        <v>17</v>
      </c>
      <c r="G4">
        <f>0+0+6</f>
        <v>6</v>
      </c>
      <c r="H4">
        <f t="shared" si="1"/>
        <v>11</v>
      </c>
      <c r="K4">
        <f>20*1</f>
        <v>20</v>
      </c>
      <c r="L4">
        <f t="shared" si="2"/>
        <v>20</v>
      </c>
      <c r="M4">
        <f t="shared" si="3"/>
        <v>0</v>
      </c>
      <c r="N4">
        <f t="shared" ref="N4:N6" si="5">10*1</f>
        <v>10</v>
      </c>
      <c r="O4">
        <f t="shared" si="4"/>
        <v>50</v>
      </c>
    </row>
    <row r="5" spans="1:27" x14ac:dyDescent="0.25">
      <c r="A5" s="3" t="s">
        <v>159</v>
      </c>
      <c r="B5" s="3">
        <f>1*2</f>
        <v>2</v>
      </c>
      <c r="C5" s="3">
        <f>1*2</f>
        <v>2</v>
      </c>
      <c r="D5" s="3"/>
      <c r="E5" s="2">
        <f t="shared" si="0"/>
        <v>0.5</v>
      </c>
      <c r="F5">
        <f>7+3+6+2</f>
        <v>18</v>
      </c>
      <c r="G5">
        <f>4+8+2+9</f>
        <v>23</v>
      </c>
      <c r="H5">
        <f t="shared" si="1"/>
        <v>-5</v>
      </c>
      <c r="J5">
        <f>40*1</f>
        <v>40</v>
      </c>
      <c r="L5">
        <f t="shared" si="2"/>
        <v>20</v>
      </c>
      <c r="M5">
        <f t="shared" si="3"/>
        <v>0</v>
      </c>
      <c r="N5">
        <f t="shared" si="5"/>
        <v>10</v>
      </c>
      <c r="O5">
        <f t="shared" si="4"/>
        <v>70</v>
      </c>
    </row>
    <row r="6" spans="1:27" x14ac:dyDescent="0.25">
      <c r="A6" s="3" t="s">
        <v>63</v>
      </c>
      <c r="B6" s="3">
        <f>1*1</f>
        <v>1</v>
      </c>
      <c r="C6" s="3">
        <f>1*2</f>
        <v>2</v>
      </c>
      <c r="D6" s="3"/>
      <c r="E6" s="2">
        <f t="shared" si="0"/>
        <v>0.33333333333333331</v>
      </c>
      <c r="F6">
        <f>9+4+2</f>
        <v>15</v>
      </c>
      <c r="G6">
        <f>6+7+6</f>
        <v>19</v>
      </c>
      <c r="H6">
        <f t="shared" si="1"/>
        <v>-4</v>
      </c>
      <c r="K6">
        <f>20*1</f>
        <v>20</v>
      </c>
      <c r="L6">
        <f t="shared" si="2"/>
        <v>10</v>
      </c>
      <c r="M6">
        <f t="shared" si="3"/>
        <v>0</v>
      </c>
      <c r="N6">
        <f t="shared" si="5"/>
        <v>10</v>
      </c>
      <c r="O6">
        <f t="shared" si="4"/>
        <v>40</v>
      </c>
    </row>
    <row r="7" spans="1:27" x14ac:dyDescent="0.25">
      <c r="A7" s="3" t="s">
        <v>136</v>
      </c>
      <c r="B7" s="3">
        <f>1*3</f>
        <v>3</v>
      </c>
      <c r="C7" s="3">
        <f>1*8</f>
        <v>8</v>
      </c>
      <c r="D7" s="3"/>
      <c r="E7" s="2">
        <f t="shared" si="0"/>
        <v>0.27272727272727271</v>
      </c>
      <c r="F7">
        <f>6+0+0+2+10+5+0+3+5+7+0</f>
        <v>38</v>
      </c>
      <c r="G7">
        <f>9+11+6+3+5+3+8+10+6+6+8</f>
        <v>75</v>
      </c>
      <c r="H7">
        <f t="shared" si="1"/>
        <v>-37</v>
      </c>
      <c r="J7">
        <f>40*2</f>
        <v>80</v>
      </c>
      <c r="L7">
        <f t="shared" si="2"/>
        <v>30</v>
      </c>
      <c r="M7">
        <f t="shared" si="3"/>
        <v>0</v>
      </c>
      <c r="N7">
        <f>10*3</f>
        <v>30</v>
      </c>
      <c r="O7">
        <f t="shared" ref="O7:O63" si="6">SUM(I7:N7)</f>
        <v>140</v>
      </c>
    </row>
    <row r="8" spans="1:27" x14ac:dyDescent="0.25">
      <c r="A8" s="3" t="s">
        <v>64</v>
      </c>
      <c r="B8" s="3">
        <f>1*2</f>
        <v>2</v>
      </c>
      <c r="C8" s="3">
        <f>1*4</f>
        <v>4</v>
      </c>
      <c r="D8" s="3"/>
      <c r="E8" s="2">
        <f>(B8)/(B8+C8+D8)</f>
        <v>0.33333333333333331</v>
      </c>
      <c r="F8">
        <f>3+0+3+3+6+6</f>
        <v>21</v>
      </c>
      <c r="G8">
        <f>2+9+5+4+5+7</f>
        <v>32</v>
      </c>
      <c r="H8">
        <f t="shared" ref="H8" si="7">F8-G8</f>
        <v>-11</v>
      </c>
      <c r="K8">
        <f>20*1</f>
        <v>20</v>
      </c>
      <c r="L8">
        <f t="shared" ref="L8" si="8">B8*10</f>
        <v>20</v>
      </c>
      <c r="M8">
        <f t="shared" ref="M8" si="9">D8*5</f>
        <v>0</v>
      </c>
      <c r="N8">
        <f>10*2</f>
        <v>20</v>
      </c>
      <c r="O8">
        <f t="shared" ref="O8" si="10">SUM(I8:N8)</f>
        <v>60</v>
      </c>
    </row>
    <row r="9" spans="1:27" x14ac:dyDescent="0.25">
      <c r="A9" s="3" t="s">
        <v>175</v>
      </c>
      <c r="B9" s="3">
        <f>1*3</f>
        <v>3</v>
      </c>
      <c r="C9" s="3"/>
      <c r="D9" s="3"/>
      <c r="E9" s="2">
        <f>(B9)/(B9+C9+D9)</f>
        <v>1</v>
      </c>
      <c r="F9">
        <f>10+4+8</f>
        <v>22</v>
      </c>
      <c r="G9">
        <f>1+3+0</f>
        <v>4</v>
      </c>
      <c r="H9">
        <f t="shared" ref="H9" si="11">F9-G9</f>
        <v>18</v>
      </c>
      <c r="I9">
        <f>60*1</f>
        <v>60</v>
      </c>
      <c r="L9">
        <f t="shared" ref="L9" si="12">B9*10</f>
        <v>30</v>
      </c>
      <c r="M9">
        <f t="shared" ref="M9" si="13">D9*5</f>
        <v>0</v>
      </c>
      <c r="N9">
        <f>10*1</f>
        <v>10</v>
      </c>
      <c r="O9">
        <f t="shared" ref="O9" si="14">SUM(I9:N9)</f>
        <v>100</v>
      </c>
    </row>
    <row r="10" spans="1:27" x14ac:dyDescent="0.25">
      <c r="B10" s="3"/>
      <c r="C10" s="3"/>
      <c r="D10" s="3"/>
      <c r="E10" s="2" t="e">
        <f t="shared" si="0"/>
        <v>#DIV/0!</v>
      </c>
      <c r="H10">
        <f t="shared" si="1"/>
        <v>0</v>
      </c>
      <c r="L10">
        <f t="shared" si="2"/>
        <v>0</v>
      </c>
      <c r="M10">
        <f t="shared" si="3"/>
        <v>0</v>
      </c>
      <c r="O10">
        <f t="shared" si="6"/>
        <v>0</v>
      </c>
    </row>
    <row r="11" spans="1:27" x14ac:dyDescent="0.25">
      <c r="B11" s="3"/>
      <c r="C11" s="3"/>
      <c r="D11" s="3"/>
      <c r="E11" s="2" t="e">
        <f t="shared" si="0"/>
        <v>#DIV/0!</v>
      </c>
      <c r="H11">
        <f t="shared" si="1"/>
        <v>0</v>
      </c>
      <c r="L11">
        <f t="shared" si="2"/>
        <v>0</v>
      </c>
      <c r="M11">
        <f t="shared" si="3"/>
        <v>0</v>
      </c>
      <c r="O11">
        <f t="shared" ref="O11" si="15">SUM(I11:N11)</f>
        <v>0</v>
      </c>
    </row>
    <row r="12" spans="1:27" x14ac:dyDescent="0.25">
      <c r="B12" s="3"/>
      <c r="C12" s="3"/>
      <c r="D12" s="3"/>
      <c r="E12" s="2" t="e">
        <f t="shared" si="0"/>
        <v>#DIV/0!</v>
      </c>
      <c r="H12">
        <f t="shared" si="1"/>
        <v>0</v>
      </c>
      <c r="L12">
        <f t="shared" si="2"/>
        <v>0</v>
      </c>
      <c r="M12">
        <f t="shared" si="3"/>
        <v>0</v>
      </c>
      <c r="O12">
        <f t="shared" si="6"/>
        <v>0</v>
      </c>
    </row>
    <row r="13" spans="1:27" x14ac:dyDescent="0.25">
      <c r="B13" s="3"/>
      <c r="C13" s="3"/>
      <c r="D13" s="3"/>
      <c r="E13" s="2" t="e">
        <f t="shared" si="0"/>
        <v>#DIV/0!</v>
      </c>
      <c r="H13">
        <f t="shared" si="1"/>
        <v>0</v>
      </c>
      <c r="L13">
        <f t="shared" si="2"/>
        <v>0</v>
      </c>
      <c r="M13">
        <f t="shared" si="3"/>
        <v>0</v>
      </c>
      <c r="O13">
        <f>SUM(I13:N13)</f>
        <v>0</v>
      </c>
    </row>
    <row r="14" spans="1:27" x14ac:dyDescent="0.25">
      <c r="B14" s="3"/>
      <c r="C14" s="3"/>
      <c r="D14" s="3"/>
      <c r="E14" s="2" t="e">
        <f t="shared" si="0"/>
        <v>#DIV/0!</v>
      </c>
      <c r="H14">
        <f t="shared" si="1"/>
        <v>0</v>
      </c>
      <c r="L14">
        <f t="shared" si="2"/>
        <v>0</v>
      </c>
      <c r="M14">
        <f t="shared" si="3"/>
        <v>0</v>
      </c>
      <c r="O14">
        <f>SUM(I14:N14)</f>
        <v>0</v>
      </c>
    </row>
    <row r="15" spans="1:27" x14ac:dyDescent="0.25">
      <c r="B15" s="3"/>
      <c r="C15" s="3"/>
      <c r="D15" s="3"/>
      <c r="E15" s="2" t="e">
        <f t="shared" si="0"/>
        <v>#DIV/0!</v>
      </c>
      <c r="H15">
        <f t="shared" si="1"/>
        <v>0</v>
      </c>
      <c r="L15">
        <f t="shared" si="2"/>
        <v>0</v>
      </c>
      <c r="M15">
        <f t="shared" si="3"/>
        <v>0</v>
      </c>
      <c r="O15">
        <f t="shared" ref="O15" si="16">SUM(I15:N15)</f>
        <v>0</v>
      </c>
    </row>
    <row r="16" spans="1:27" ht="14.25" customHeight="1" x14ac:dyDescent="0.25">
      <c r="B16" s="3"/>
      <c r="C16" s="3"/>
      <c r="D16" s="3"/>
      <c r="E16" s="2" t="e">
        <f t="shared" si="0"/>
        <v>#DIV/0!</v>
      </c>
      <c r="H16">
        <f t="shared" si="1"/>
        <v>0</v>
      </c>
      <c r="L16">
        <v>0</v>
      </c>
      <c r="M16">
        <f t="shared" si="3"/>
        <v>0</v>
      </c>
      <c r="O16">
        <f t="shared" si="6"/>
        <v>0</v>
      </c>
    </row>
    <row r="17" spans="2:15" x14ac:dyDescent="0.25">
      <c r="B17" s="3"/>
      <c r="C17" s="3"/>
      <c r="D17" s="3"/>
      <c r="E17" s="2" t="e">
        <f t="shared" si="0"/>
        <v>#DIV/0!</v>
      </c>
      <c r="H17">
        <f t="shared" si="1"/>
        <v>0</v>
      </c>
      <c r="L17">
        <f t="shared" ref="L17:L18" si="17">B17*10</f>
        <v>0</v>
      </c>
      <c r="M17">
        <f t="shared" si="3"/>
        <v>0</v>
      </c>
      <c r="O17">
        <f t="shared" si="6"/>
        <v>0</v>
      </c>
    </row>
    <row r="18" spans="2:15" x14ac:dyDescent="0.25">
      <c r="B18" s="3"/>
      <c r="C18" s="3"/>
      <c r="D18" s="3"/>
      <c r="E18" s="2" t="e">
        <f t="shared" si="0"/>
        <v>#DIV/0!</v>
      </c>
      <c r="H18">
        <f t="shared" si="1"/>
        <v>0</v>
      </c>
      <c r="L18">
        <f t="shared" si="17"/>
        <v>0</v>
      </c>
      <c r="M18">
        <f t="shared" si="3"/>
        <v>0</v>
      </c>
      <c r="O18">
        <f t="shared" ref="O18" si="18">SUM(I18:N18)</f>
        <v>0</v>
      </c>
    </row>
    <row r="19" spans="2:15" x14ac:dyDescent="0.25">
      <c r="B19" s="3"/>
      <c r="C19" s="3"/>
      <c r="D19" s="3"/>
      <c r="E19" s="2" t="e">
        <f t="shared" si="0"/>
        <v>#DIV/0!</v>
      </c>
      <c r="H19">
        <f t="shared" si="1"/>
        <v>0</v>
      </c>
      <c r="L19">
        <f t="shared" si="2"/>
        <v>0</v>
      </c>
      <c r="M19">
        <f t="shared" si="3"/>
        <v>0</v>
      </c>
      <c r="O19">
        <f t="shared" si="6"/>
        <v>0</v>
      </c>
    </row>
    <row r="20" spans="2:15" x14ac:dyDescent="0.25">
      <c r="B20" s="3"/>
      <c r="C20" s="3"/>
      <c r="D20" s="3"/>
      <c r="E20" s="2" t="e">
        <f t="shared" si="0"/>
        <v>#DIV/0!</v>
      </c>
      <c r="H20">
        <f t="shared" si="1"/>
        <v>0</v>
      </c>
      <c r="L20">
        <f t="shared" si="2"/>
        <v>0</v>
      </c>
      <c r="M20">
        <f t="shared" si="3"/>
        <v>0</v>
      </c>
      <c r="O20">
        <f t="shared" si="6"/>
        <v>0</v>
      </c>
    </row>
    <row r="21" spans="2:15" x14ac:dyDescent="0.25">
      <c r="B21" s="3"/>
      <c r="C21" s="3"/>
      <c r="D21" s="3"/>
      <c r="E21" s="2" t="e">
        <f t="shared" si="0"/>
        <v>#DIV/0!</v>
      </c>
      <c r="H21">
        <f t="shared" si="1"/>
        <v>0</v>
      </c>
      <c r="L21">
        <f t="shared" si="2"/>
        <v>0</v>
      </c>
      <c r="M21">
        <f t="shared" si="3"/>
        <v>0</v>
      </c>
      <c r="O21">
        <f t="shared" ref="O21:O23" si="19">SUM(I21:N21)</f>
        <v>0</v>
      </c>
    </row>
    <row r="22" spans="2:15" x14ac:dyDescent="0.25">
      <c r="B22" s="3"/>
      <c r="C22" s="3"/>
      <c r="D22" s="3"/>
      <c r="E22" s="2" t="e">
        <f t="shared" si="0"/>
        <v>#DIV/0!</v>
      </c>
      <c r="H22">
        <f t="shared" si="1"/>
        <v>0</v>
      </c>
      <c r="L22">
        <f t="shared" si="2"/>
        <v>0</v>
      </c>
      <c r="M22">
        <f t="shared" si="3"/>
        <v>0</v>
      </c>
      <c r="O22">
        <f t="shared" si="19"/>
        <v>0</v>
      </c>
    </row>
    <row r="23" spans="2:15" x14ac:dyDescent="0.25">
      <c r="B23" s="3"/>
      <c r="C23" s="3"/>
      <c r="D23" s="3"/>
      <c r="E23" s="2" t="e">
        <f t="shared" si="0"/>
        <v>#DIV/0!</v>
      </c>
      <c r="H23">
        <f t="shared" si="1"/>
        <v>0</v>
      </c>
      <c r="L23">
        <f t="shared" si="2"/>
        <v>0</v>
      </c>
      <c r="M23">
        <f t="shared" si="3"/>
        <v>0</v>
      </c>
      <c r="O23">
        <f t="shared" si="19"/>
        <v>0</v>
      </c>
    </row>
    <row r="24" spans="2:15" x14ac:dyDescent="0.25">
      <c r="E24" s="2" t="e">
        <f t="shared" si="0"/>
        <v>#DIV/0!</v>
      </c>
      <c r="H24">
        <f t="shared" si="1"/>
        <v>0</v>
      </c>
      <c r="L24">
        <f t="shared" si="2"/>
        <v>0</v>
      </c>
      <c r="M24">
        <f t="shared" si="3"/>
        <v>0</v>
      </c>
      <c r="O24">
        <f t="shared" si="6"/>
        <v>0</v>
      </c>
    </row>
    <row r="25" spans="2:15" x14ac:dyDescent="0.25">
      <c r="E25" s="2" t="e">
        <f t="shared" si="0"/>
        <v>#DIV/0!</v>
      </c>
      <c r="H25">
        <f t="shared" si="1"/>
        <v>0</v>
      </c>
      <c r="L25">
        <f t="shared" si="2"/>
        <v>0</v>
      </c>
      <c r="M25">
        <f t="shared" si="3"/>
        <v>0</v>
      </c>
      <c r="O25">
        <f t="shared" ref="O25" si="20">SUM(I25:N25)</f>
        <v>0</v>
      </c>
    </row>
    <row r="26" spans="2:15" x14ac:dyDescent="0.25">
      <c r="E26" s="2" t="e">
        <f t="shared" si="0"/>
        <v>#DIV/0!</v>
      </c>
      <c r="H26">
        <f t="shared" si="1"/>
        <v>0</v>
      </c>
      <c r="L26">
        <f t="shared" si="2"/>
        <v>0</v>
      </c>
      <c r="M26">
        <f t="shared" si="3"/>
        <v>0</v>
      </c>
      <c r="O26">
        <f t="shared" si="6"/>
        <v>0</v>
      </c>
    </row>
    <row r="27" spans="2:15" x14ac:dyDescent="0.25">
      <c r="E27" s="2" t="e">
        <f t="shared" si="0"/>
        <v>#DIV/0!</v>
      </c>
      <c r="H27">
        <f t="shared" si="1"/>
        <v>0</v>
      </c>
      <c r="L27">
        <f t="shared" si="2"/>
        <v>0</v>
      </c>
      <c r="M27">
        <f t="shared" si="3"/>
        <v>0</v>
      </c>
      <c r="O27">
        <f t="shared" si="6"/>
        <v>0</v>
      </c>
    </row>
    <row r="28" spans="2:15" x14ac:dyDescent="0.25">
      <c r="E28" s="2" t="e">
        <f t="shared" si="0"/>
        <v>#DIV/0!</v>
      </c>
      <c r="H28">
        <f t="shared" si="1"/>
        <v>0</v>
      </c>
      <c r="L28">
        <f t="shared" si="2"/>
        <v>0</v>
      </c>
      <c r="M28">
        <f t="shared" si="3"/>
        <v>0</v>
      </c>
      <c r="O28">
        <f t="shared" ref="O28:O29" si="21">SUM(I28:N28)</f>
        <v>0</v>
      </c>
    </row>
    <row r="29" spans="2:15" x14ac:dyDescent="0.25">
      <c r="E29" s="2" t="e">
        <f t="shared" si="0"/>
        <v>#DIV/0!</v>
      </c>
      <c r="H29">
        <f t="shared" si="1"/>
        <v>0</v>
      </c>
      <c r="L29">
        <f t="shared" si="2"/>
        <v>0</v>
      </c>
      <c r="M29">
        <f t="shared" si="3"/>
        <v>0</v>
      </c>
      <c r="O29">
        <f t="shared" si="21"/>
        <v>0</v>
      </c>
    </row>
    <row r="30" spans="2:15" x14ac:dyDescent="0.25">
      <c r="E30" s="2" t="e">
        <f t="shared" si="0"/>
        <v>#DIV/0!</v>
      </c>
      <c r="H30">
        <f t="shared" si="1"/>
        <v>0</v>
      </c>
      <c r="L30">
        <f t="shared" si="2"/>
        <v>0</v>
      </c>
      <c r="M30">
        <f t="shared" si="3"/>
        <v>0</v>
      </c>
      <c r="O30">
        <f t="shared" si="6"/>
        <v>0</v>
      </c>
    </row>
    <row r="31" spans="2:15" x14ac:dyDescent="0.25">
      <c r="E31" s="2" t="e">
        <f t="shared" si="0"/>
        <v>#DIV/0!</v>
      </c>
      <c r="H31">
        <f t="shared" si="1"/>
        <v>0</v>
      </c>
      <c r="L31">
        <f t="shared" si="2"/>
        <v>0</v>
      </c>
      <c r="M31">
        <f t="shared" si="3"/>
        <v>0</v>
      </c>
      <c r="O31">
        <f t="shared" si="6"/>
        <v>0</v>
      </c>
    </row>
    <row r="32" spans="2:15" x14ac:dyDescent="0.25">
      <c r="E32" s="2" t="e">
        <f t="shared" si="0"/>
        <v>#DIV/0!</v>
      </c>
      <c r="H32">
        <f t="shared" si="1"/>
        <v>0</v>
      </c>
      <c r="L32">
        <f t="shared" si="2"/>
        <v>0</v>
      </c>
      <c r="M32">
        <f t="shared" si="3"/>
        <v>0</v>
      </c>
      <c r="O32">
        <f t="shared" ref="O32" si="22">SUM(I32:N32)</f>
        <v>0</v>
      </c>
    </row>
    <row r="33" spans="5:15" x14ac:dyDescent="0.25">
      <c r="E33" s="2" t="e">
        <f t="shared" si="0"/>
        <v>#DIV/0!</v>
      </c>
      <c r="H33">
        <f t="shared" si="1"/>
        <v>0</v>
      </c>
      <c r="L33">
        <f t="shared" si="2"/>
        <v>0</v>
      </c>
      <c r="M33">
        <f t="shared" si="3"/>
        <v>0</v>
      </c>
      <c r="O33">
        <f t="shared" si="6"/>
        <v>0</v>
      </c>
    </row>
    <row r="34" spans="5:15" x14ac:dyDescent="0.25">
      <c r="E34" s="2" t="e">
        <f t="shared" si="0"/>
        <v>#DIV/0!</v>
      </c>
      <c r="H34">
        <f t="shared" si="1"/>
        <v>0</v>
      </c>
      <c r="L34">
        <f t="shared" si="2"/>
        <v>0</v>
      </c>
      <c r="M34">
        <v>0</v>
      </c>
      <c r="O34">
        <f t="shared" si="6"/>
        <v>0</v>
      </c>
    </row>
    <row r="35" spans="5:15" x14ac:dyDescent="0.25">
      <c r="E35" s="2" t="e">
        <f t="shared" si="0"/>
        <v>#DIV/0!</v>
      </c>
      <c r="H35">
        <f t="shared" si="1"/>
        <v>0</v>
      </c>
      <c r="L35">
        <f t="shared" si="2"/>
        <v>0</v>
      </c>
      <c r="M35">
        <f t="shared" ref="M35:M93" si="23">D35*5</f>
        <v>0</v>
      </c>
      <c r="O35">
        <f t="shared" si="6"/>
        <v>0</v>
      </c>
    </row>
    <row r="36" spans="5:15" x14ac:dyDescent="0.25">
      <c r="E36" s="2" t="e">
        <f t="shared" si="0"/>
        <v>#DIV/0!</v>
      </c>
      <c r="H36">
        <f t="shared" si="1"/>
        <v>0</v>
      </c>
      <c r="L36">
        <f t="shared" si="2"/>
        <v>0</v>
      </c>
      <c r="M36">
        <f t="shared" si="23"/>
        <v>0</v>
      </c>
      <c r="O36">
        <f t="shared" si="6"/>
        <v>0</v>
      </c>
    </row>
    <row r="37" spans="5:15" x14ac:dyDescent="0.25">
      <c r="E37" s="2" t="e">
        <f t="shared" si="0"/>
        <v>#DIV/0!</v>
      </c>
      <c r="H37">
        <f t="shared" si="1"/>
        <v>0</v>
      </c>
      <c r="L37">
        <f t="shared" si="2"/>
        <v>0</v>
      </c>
      <c r="M37">
        <f t="shared" si="23"/>
        <v>0</v>
      </c>
      <c r="O37">
        <f t="shared" si="6"/>
        <v>0</v>
      </c>
    </row>
    <row r="38" spans="5:15" x14ac:dyDescent="0.25">
      <c r="E38" s="2" t="e">
        <f t="shared" si="0"/>
        <v>#DIV/0!</v>
      </c>
      <c r="H38">
        <f t="shared" si="1"/>
        <v>0</v>
      </c>
      <c r="L38">
        <f t="shared" si="2"/>
        <v>0</v>
      </c>
      <c r="M38">
        <f t="shared" si="23"/>
        <v>0</v>
      </c>
      <c r="O38">
        <f t="shared" si="6"/>
        <v>0</v>
      </c>
    </row>
    <row r="39" spans="5:15" x14ac:dyDescent="0.25">
      <c r="E39" s="2" t="e">
        <f t="shared" si="0"/>
        <v>#DIV/0!</v>
      </c>
      <c r="H39">
        <f t="shared" si="1"/>
        <v>0</v>
      </c>
      <c r="L39">
        <f t="shared" si="2"/>
        <v>0</v>
      </c>
      <c r="M39">
        <f t="shared" si="23"/>
        <v>0</v>
      </c>
      <c r="O39">
        <f t="shared" si="6"/>
        <v>0</v>
      </c>
    </row>
    <row r="40" spans="5:15" x14ac:dyDescent="0.25">
      <c r="E40" s="2" t="e">
        <f t="shared" si="0"/>
        <v>#DIV/0!</v>
      </c>
      <c r="H40">
        <f t="shared" si="1"/>
        <v>0</v>
      </c>
      <c r="L40">
        <f t="shared" si="2"/>
        <v>0</v>
      </c>
      <c r="M40">
        <f t="shared" si="23"/>
        <v>0</v>
      </c>
      <c r="O40">
        <f t="shared" si="6"/>
        <v>0</v>
      </c>
    </row>
    <row r="41" spans="5:15" x14ac:dyDescent="0.25">
      <c r="E41" s="2" t="e">
        <f t="shared" si="0"/>
        <v>#DIV/0!</v>
      </c>
      <c r="H41">
        <f t="shared" si="1"/>
        <v>0</v>
      </c>
      <c r="L41">
        <f t="shared" si="2"/>
        <v>0</v>
      </c>
      <c r="M41">
        <f t="shared" si="23"/>
        <v>0</v>
      </c>
      <c r="O41">
        <f t="shared" si="6"/>
        <v>0</v>
      </c>
    </row>
    <row r="42" spans="5:15" x14ac:dyDescent="0.25">
      <c r="E42" s="2" t="e">
        <f t="shared" si="0"/>
        <v>#DIV/0!</v>
      </c>
      <c r="H42">
        <f t="shared" si="1"/>
        <v>0</v>
      </c>
      <c r="L42">
        <f t="shared" si="2"/>
        <v>0</v>
      </c>
      <c r="M42">
        <f t="shared" si="23"/>
        <v>0</v>
      </c>
      <c r="O42">
        <f t="shared" si="6"/>
        <v>0</v>
      </c>
    </row>
    <row r="43" spans="5:15" x14ac:dyDescent="0.25">
      <c r="E43" s="2" t="e">
        <f t="shared" si="0"/>
        <v>#DIV/0!</v>
      </c>
      <c r="H43">
        <f t="shared" si="1"/>
        <v>0</v>
      </c>
      <c r="L43">
        <f t="shared" si="2"/>
        <v>0</v>
      </c>
      <c r="M43">
        <f t="shared" si="23"/>
        <v>0</v>
      </c>
      <c r="O43">
        <f t="shared" si="6"/>
        <v>0</v>
      </c>
    </row>
    <row r="44" spans="5:15" x14ac:dyDescent="0.25">
      <c r="E44" s="2" t="e">
        <f t="shared" si="0"/>
        <v>#DIV/0!</v>
      </c>
      <c r="H44">
        <f t="shared" si="1"/>
        <v>0</v>
      </c>
      <c r="L44">
        <f t="shared" si="2"/>
        <v>0</v>
      </c>
      <c r="M44">
        <f t="shared" si="23"/>
        <v>0</v>
      </c>
      <c r="O44">
        <f t="shared" ref="O44" si="24">SUM(I44:N44)</f>
        <v>0</v>
      </c>
    </row>
    <row r="45" spans="5:15" x14ac:dyDescent="0.25">
      <c r="E45" s="2" t="e">
        <f t="shared" si="0"/>
        <v>#DIV/0!</v>
      </c>
      <c r="H45">
        <f t="shared" si="1"/>
        <v>0</v>
      </c>
      <c r="L45">
        <f t="shared" si="2"/>
        <v>0</v>
      </c>
      <c r="M45">
        <f t="shared" si="23"/>
        <v>0</v>
      </c>
      <c r="O45">
        <f t="shared" si="6"/>
        <v>0</v>
      </c>
    </row>
    <row r="46" spans="5:15" x14ac:dyDescent="0.25">
      <c r="E46" s="2" t="e">
        <f t="shared" si="0"/>
        <v>#DIV/0!</v>
      </c>
      <c r="H46">
        <f t="shared" si="1"/>
        <v>0</v>
      </c>
      <c r="L46">
        <f t="shared" si="2"/>
        <v>0</v>
      </c>
      <c r="M46">
        <f t="shared" si="23"/>
        <v>0</v>
      </c>
      <c r="O46">
        <f t="shared" si="6"/>
        <v>0</v>
      </c>
    </row>
    <row r="47" spans="5:15" x14ac:dyDescent="0.25">
      <c r="E47" s="2" t="e">
        <f t="shared" si="0"/>
        <v>#DIV/0!</v>
      </c>
      <c r="H47">
        <f t="shared" si="1"/>
        <v>0</v>
      </c>
      <c r="L47">
        <f t="shared" si="2"/>
        <v>0</v>
      </c>
      <c r="M47">
        <f t="shared" si="23"/>
        <v>0</v>
      </c>
      <c r="O47">
        <f t="shared" si="6"/>
        <v>0</v>
      </c>
    </row>
    <row r="48" spans="5:15" x14ac:dyDescent="0.25">
      <c r="E48" s="2" t="e">
        <f t="shared" si="0"/>
        <v>#DIV/0!</v>
      </c>
      <c r="H48">
        <f t="shared" si="1"/>
        <v>0</v>
      </c>
      <c r="L48">
        <f t="shared" si="2"/>
        <v>0</v>
      </c>
      <c r="M48">
        <f t="shared" si="23"/>
        <v>0</v>
      </c>
      <c r="O48">
        <f t="shared" si="6"/>
        <v>0</v>
      </c>
    </row>
    <row r="49" spans="1:16" x14ac:dyDescent="0.25">
      <c r="E49" s="2" t="e">
        <f t="shared" si="0"/>
        <v>#DIV/0!</v>
      </c>
      <c r="H49">
        <f t="shared" si="1"/>
        <v>0</v>
      </c>
      <c r="L49">
        <f t="shared" si="2"/>
        <v>0</v>
      </c>
      <c r="M49">
        <f t="shared" si="23"/>
        <v>0</v>
      </c>
      <c r="O49">
        <f t="shared" si="6"/>
        <v>0</v>
      </c>
    </row>
    <row r="50" spans="1:16" x14ac:dyDescent="0.25">
      <c r="E50" s="2" t="e">
        <f t="shared" si="0"/>
        <v>#DIV/0!</v>
      </c>
      <c r="H50">
        <f t="shared" si="1"/>
        <v>0</v>
      </c>
      <c r="L50">
        <f t="shared" si="2"/>
        <v>0</v>
      </c>
      <c r="M50">
        <f t="shared" si="23"/>
        <v>0</v>
      </c>
      <c r="O50">
        <f t="shared" si="6"/>
        <v>0</v>
      </c>
    </row>
    <row r="51" spans="1:16" x14ac:dyDescent="0.25">
      <c r="E51" s="2" t="e">
        <f t="shared" si="0"/>
        <v>#DIV/0!</v>
      </c>
      <c r="H51">
        <f t="shared" si="1"/>
        <v>0</v>
      </c>
      <c r="L51">
        <f t="shared" si="2"/>
        <v>0</v>
      </c>
      <c r="M51">
        <f t="shared" si="23"/>
        <v>0</v>
      </c>
      <c r="O51">
        <f t="shared" ref="O51" si="25">SUM(I51:N51)</f>
        <v>0</v>
      </c>
    </row>
    <row r="52" spans="1:16" x14ac:dyDescent="0.25">
      <c r="E52" s="2" t="e">
        <f t="shared" si="0"/>
        <v>#DIV/0!</v>
      </c>
      <c r="H52">
        <f t="shared" si="1"/>
        <v>0</v>
      </c>
      <c r="L52">
        <f t="shared" si="2"/>
        <v>0</v>
      </c>
      <c r="M52">
        <f t="shared" si="23"/>
        <v>0</v>
      </c>
      <c r="O52">
        <f t="shared" si="6"/>
        <v>0</v>
      </c>
    </row>
    <row r="53" spans="1:16" x14ac:dyDescent="0.25">
      <c r="E53" s="2" t="e">
        <f t="shared" si="0"/>
        <v>#DIV/0!</v>
      </c>
      <c r="H53">
        <f t="shared" si="1"/>
        <v>0</v>
      </c>
      <c r="L53">
        <f t="shared" si="2"/>
        <v>0</v>
      </c>
      <c r="M53">
        <f t="shared" si="23"/>
        <v>0</v>
      </c>
      <c r="O53">
        <f t="shared" si="6"/>
        <v>0</v>
      </c>
    </row>
    <row r="54" spans="1:16" x14ac:dyDescent="0.25">
      <c r="E54" s="2" t="e">
        <f t="shared" si="0"/>
        <v>#DIV/0!</v>
      </c>
      <c r="H54">
        <f t="shared" si="1"/>
        <v>0</v>
      </c>
      <c r="L54">
        <f t="shared" si="2"/>
        <v>0</v>
      </c>
      <c r="M54">
        <f t="shared" si="23"/>
        <v>0</v>
      </c>
      <c r="O54">
        <f t="shared" si="6"/>
        <v>0</v>
      </c>
    </row>
    <row r="55" spans="1:16" x14ac:dyDescent="0.25">
      <c r="A55" s="6"/>
      <c r="B55" s="4"/>
      <c r="C55" s="4"/>
      <c r="D55" s="4"/>
      <c r="E55" s="5" t="e">
        <f t="shared" si="0"/>
        <v>#DIV/0!</v>
      </c>
      <c r="F55" s="4"/>
      <c r="G55" s="4"/>
      <c r="H55" s="4">
        <f t="shared" si="1"/>
        <v>0</v>
      </c>
      <c r="I55" s="4"/>
      <c r="J55" s="4"/>
      <c r="K55" s="4"/>
      <c r="L55" s="4">
        <f t="shared" si="2"/>
        <v>0</v>
      </c>
      <c r="M55" s="4">
        <f t="shared" si="23"/>
        <v>0</v>
      </c>
      <c r="N55" s="4"/>
      <c r="O55" s="4">
        <f t="shared" si="6"/>
        <v>0</v>
      </c>
      <c r="P55" s="4"/>
    </row>
    <row r="56" spans="1:16" x14ac:dyDescent="0.25">
      <c r="E56" s="2" t="e">
        <f t="shared" si="0"/>
        <v>#DIV/0!</v>
      </c>
      <c r="H56">
        <f t="shared" si="1"/>
        <v>0</v>
      </c>
      <c r="L56">
        <f t="shared" si="2"/>
        <v>0</v>
      </c>
      <c r="M56">
        <f t="shared" si="23"/>
        <v>0</v>
      </c>
      <c r="O56">
        <f t="shared" si="6"/>
        <v>0</v>
      </c>
      <c r="P56" s="4"/>
    </row>
    <row r="57" spans="1:16" x14ac:dyDescent="0.25">
      <c r="E57" s="2" t="e">
        <f t="shared" si="0"/>
        <v>#DIV/0!</v>
      </c>
      <c r="H57">
        <f t="shared" si="1"/>
        <v>0</v>
      </c>
      <c r="L57">
        <f t="shared" si="2"/>
        <v>0</v>
      </c>
      <c r="M57">
        <f t="shared" si="23"/>
        <v>0</v>
      </c>
      <c r="O57">
        <f t="shared" si="6"/>
        <v>0</v>
      </c>
    </row>
    <row r="58" spans="1:16" x14ac:dyDescent="0.25">
      <c r="E58" s="2" t="e">
        <f t="shared" si="0"/>
        <v>#DIV/0!</v>
      </c>
      <c r="H58">
        <f t="shared" si="1"/>
        <v>0</v>
      </c>
      <c r="L58">
        <f t="shared" si="2"/>
        <v>0</v>
      </c>
      <c r="M58">
        <f t="shared" si="23"/>
        <v>0</v>
      </c>
      <c r="O58">
        <f t="shared" si="6"/>
        <v>0</v>
      </c>
    </row>
    <row r="59" spans="1:16" x14ac:dyDescent="0.25">
      <c r="A59" s="6"/>
      <c r="B59" s="4"/>
      <c r="C59" s="4"/>
      <c r="D59" s="4"/>
      <c r="E59" s="5" t="e">
        <f t="shared" si="0"/>
        <v>#DIV/0!</v>
      </c>
      <c r="F59" s="4"/>
      <c r="G59" s="4"/>
      <c r="H59" s="4">
        <f t="shared" si="1"/>
        <v>0</v>
      </c>
      <c r="I59" s="4"/>
      <c r="J59" s="4"/>
      <c r="K59" s="4"/>
      <c r="L59" s="4">
        <f t="shared" si="2"/>
        <v>0</v>
      </c>
      <c r="M59" s="4">
        <f t="shared" si="23"/>
        <v>0</v>
      </c>
      <c r="N59" s="4"/>
      <c r="O59" s="4">
        <f t="shared" si="6"/>
        <v>0</v>
      </c>
      <c r="P59" s="4"/>
    </row>
    <row r="60" spans="1:16" x14ac:dyDescent="0.25">
      <c r="A60" s="6"/>
      <c r="B60" s="4"/>
      <c r="C60" s="4"/>
      <c r="D60" s="4"/>
      <c r="E60" s="5" t="e">
        <f t="shared" si="0"/>
        <v>#DIV/0!</v>
      </c>
      <c r="F60" s="4"/>
      <c r="G60" s="4"/>
      <c r="H60" s="4">
        <f t="shared" si="1"/>
        <v>0</v>
      </c>
      <c r="I60" s="4"/>
      <c r="J60" s="4"/>
      <c r="K60" s="4"/>
      <c r="L60" s="4">
        <f t="shared" si="2"/>
        <v>0</v>
      </c>
      <c r="M60" s="4">
        <f t="shared" si="23"/>
        <v>0</v>
      </c>
      <c r="N60" s="4"/>
      <c r="O60" s="4">
        <f t="shared" si="6"/>
        <v>0</v>
      </c>
      <c r="P60" s="4"/>
    </row>
    <row r="61" spans="1:16" x14ac:dyDescent="0.25">
      <c r="A61" s="6"/>
      <c r="B61" s="4"/>
      <c r="C61" s="4"/>
      <c r="D61" s="4"/>
      <c r="E61" s="5" t="e">
        <f t="shared" si="0"/>
        <v>#DIV/0!</v>
      </c>
      <c r="F61" s="4"/>
      <c r="G61" s="4"/>
      <c r="H61" s="4">
        <f t="shared" si="1"/>
        <v>0</v>
      </c>
      <c r="I61" s="4"/>
      <c r="J61" s="4"/>
      <c r="K61" s="4"/>
      <c r="L61" s="4">
        <f t="shared" si="2"/>
        <v>0</v>
      </c>
      <c r="M61" s="4">
        <f t="shared" si="23"/>
        <v>0</v>
      </c>
      <c r="N61" s="4"/>
      <c r="O61" s="4">
        <f t="shared" si="6"/>
        <v>0</v>
      </c>
      <c r="P61" s="4"/>
    </row>
    <row r="62" spans="1:16" x14ac:dyDescent="0.25">
      <c r="A62" s="6"/>
      <c r="B62" s="4"/>
      <c r="C62" s="4"/>
      <c r="D62" s="4"/>
      <c r="E62" s="5" t="e">
        <f t="shared" si="0"/>
        <v>#DIV/0!</v>
      </c>
      <c r="F62" s="4"/>
      <c r="G62" s="4"/>
      <c r="H62" s="4">
        <f t="shared" si="1"/>
        <v>0</v>
      </c>
      <c r="I62" s="4"/>
      <c r="J62" s="4"/>
      <c r="K62" s="4"/>
      <c r="L62" s="4">
        <f t="shared" si="2"/>
        <v>0</v>
      </c>
      <c r="M62" s="4">
        <f t="shared" si="23"/>
        <v>0</v>
      </c>
      <c r="N62" s="4"/>
      <c r="O62" s="4">
        <f t="shared" si="6"/>
        <v>0</v>
      </c>
      <c r="P62" s="4"/>
    </row>
    <row r="63" spans="1:16" x14ac:dyDescent="0.25">
      <c r="A63" s="6"/>
      <c r="B63" s="4"/>
      <c r="C63" s="4"/>
      <c r="D63" s="4"/>
      <c r="E63" s="5" t="e">
        <f t="shared" si="0"/>
        <v>#DIV/0!</v>
      </c>
      <c r="F63" s="4"/>
      <c r="G63" s="4"/>
      <c r="H63" s="4">
        <f t="shared" si="1"/>
        <v>0</v>
      </c>
      <c r="I63" s="4"/>
      <c r="J63" s="4"/>
      <c r="K63" s="4"/>
      <c r="L63" s="4">
        <f t="shared" si="2"/>
        <v>0</v>
      </c>
      <c r="M63" s="4">
        <f t="shared" si="23"/>
        <v>0</v>
      </c>
      <c r="N63" s="4"/>
      <c r="O63" s="4">
        <f t="shared" si="6"/>
        <v>0</v>
      </c>
      <c r="P63" s="4"/>
    </row>
    <row r="64" spans="1:16" x14ac:dyDescent="0.25">
      <c r="A64" s="6"/>
      <c r="B64" s="4"/>
      <c r="C64" s="4"/>
      <c r="D64" s="4"/>
      <c r="E64" s="5" t="e">
        <f t="shared" si="0"/>
        <v>#DIV/0!</v>
      </c>
      <c r="F64" s="4"/>
      <c r="G64" s="4"/>
      <c r="H64" s="4">
        <f t="shared" si="1"/>
        <v>0</v>
      </c>
      <c r="I64" s="4"/>
      <c r="J64" s="4"/>
      <c r="K64" s="4"/>
      <c r="L64" s="4">
        <f t="shared" si="2"/>
        <v>0</v>
      </c>
      <c r="M64" s="4">
        <f t="shared" si="23"/>
        <v>0</v>
      </c>
      <c r="N64" s="4"/>
      <c r="O64" s="4">
        <f t="shared" ref="O64:O93" si="26">SUM(I64:N64)</f>
        <v>0</v>
      </c>
    </row>
    <row r="65" spans="5:15" x14ac:dyDescent="0.25">
      <c r="E65" s="2" t="e">
        <f t="shared" si="0"/>
        <v>#DIV/0!</v>
      </c>
      <c r="H65">
        <f t="shared" si="1"/>
        <v>0</v>
      </c>
      <c r="L65">
        <f t="shared" si="2"/>
        <v>0</v>
      </c>
      <c r="M65">
        <f t="shared" si="23"/>
        <v>0</v>
      </c>
      <c r="O65">
        <f t="shared" si="26"/>
        <v>0</v>
      </c>
    </row>
    <row r="66" spans="5:15" x14ac:dyDescent="0.25">
      <c r="E66" s="2" t="e">
        <f t="shared" si="0"/>
        <v>#DIV/0!</v>
      </c>
      <c r="H66">
        <f t="shared" si="1"/>
        <v>0</v>
      </c>
      <c r="L66">
        <f t="shared" si="2"/>
        <v>0</v>
      </c>
      <c r="M66">
        <f t="shared" si="23"/>
        <v>0</v>
      </c>
      <c r="O66">
        <f t="shared" si="26"/>
        <v>0</v>
      </c>
    </row>
    <row r="67" spans="5:15" x14ac:dyDescent="0.25">
      <c r="E67" s="2" t="e">
        <f t="shared" si="0"/>
        <v>#DIV/0!</v>
      </c>
      <c r="H67">
        <f t="shared" si="1"/>
        <v>0</v>
      </c>
      <c r="L67">
        <f t="shared" si="2"/>
        <v>0</v>
      </c>
      <c r="M67">
        <f t="shared" si="23"/>
        <v>0</v>
      </c>
      <c r="O67">
        <f t="shared" si="26"/>
        <v>0</v>
      </c>
    </row>
    <row r="68" spans="5:15" x14ac:dyDescent="0.25">
      <c r="E68" s="2" t="e">
        <f t="shared" ref="E68:E93" si="27">(B68)/(B68+C68+D68)</f>
        <v>#DIV/0!</v>
      </c>
      <c r="H68">
        <f t="shared" ref="H68:H93" si="28">F68-G68</f>
        <v>0</v>
      </c>
      <c r="L68">
        <f t="shared" ref="L68:L70" si="29">B68*10</f>
        <v>0</v>
      </c>
      <c r="M68">
        <f t="shared" si="23"/>
        <v>0</v>
      </c>
      <c r="O68">
        <f t="shared" si="26"/>
        <v>0</v>
      </c>
    </row>
    <row r="69" spans="5:15" x14ac:dyDescent="0.25">
      <c r="E69" s="2" t="e">
        <f t="shared" si="27"/>
        <v>#DIV/0!</v>
      </c>
      <c r="H69">
        <f t="shared" si="28"/>
        <v>0</v>
      </c>
      <c r="L69">
        <f t="shared" si="29"/>
        <v>0</v>
      </c>
      <c r="M69">
        <f t="shared" si="23"/>
        <v>0</v>
      </c>
      <c r="O69">
        <f t="shared" si="26"/>
        <v>0</v>
      </c>
    </row>
    <row r="70" spans="5:15" x14ac:dyDescent="0.25">
      <c r="E70" s="2" t="e">
        <f t="shared" si="27"/>
        <v>#DIV/0!</v>
      </c>
      <c r="H70">
        <f t="shared" si="28"/>
        <v>0</v>
      </c>
      <c r="L70">
        <f t="shared" si="29"/>
        <v>0</v>
      </c>
      <c r="M70">
        <f t="shared" si="23"/>
        <v>0</v>
      </c>
      <c r="O70">
        <f t="shared" si="26"/>
        <v>0</v>
      </c>
    </row>
    <row r="71" spans="5:15" x14ac:dyDescent="0.25">
      <c r="E71" s="2" t="e">
        <f t="shared" si="27"/>
        <v>#DIV/0!</v>
      </c>
      <c r="H71">
        <f t="shared" si="28"/>
        <v>0</v>
      </c>
      <c r="M71">
        <f t="shared" si="23"/>
        <v>0</v>
      </c>
      <c r="O71">
        <f t="shared" si="26"/>
        <v>0</v>
      </c>
    </row>
    <row r="72" spans="5:15" x14ac:dyDescent="0.25">
      <c r="E72" s="2" t="e">
        <f t="shared" si="27"/>
        <v>#DIV/0!</v>
      </c>
      <c r="H72">
        <f t="shared" si="28"/>
        <v>0</v>
      </c>
      <c r="M72">
        <f t="shared" si="23"/>
        <v>0</v>
      </c>
      <c r="O72">
        <f t="shared" si="26"/>
        <v>0</v>
      </c>
    </row>
    <row r="73" spans="5:15" x14ac:dyDescent="0.25">
      <c r="E73" s="2" t="e">
        <f t="shared" si="27"/>
        <v>#DIV/0!</v>
      </c>
      <c r="H73">
        <f t="shared" si="28"/>
        <v>0</v>
      </c>
      <c r="M73">
        <f t="shared" si="23"/>
        <v>0</v>
      </c>
      <c r="O73">
        <f t="shared" si="26"/>
        <v>0</v>
      </c>
    </row>
    <row r="74" spans="5:15" x14ac:dyDescent="0.25">
      <c r="E74" s="2" t="e">
        <f t="shared" si="27"/>
        <v>#DIV/0!</v>
      </c>
      <c r="H74">
        <f t="shared" si="28"/>
        <v>0</v>
      </c>
      <c r="M74">
        <f t="shared" si="23"/>
        <v>0</v>
      </c>
      <c r="O74">
        <f t="shared" si="26"/>
        <v>0</v>
      </c>
    </row>
    <row r="75" spans="5:15" x14ac:dyDescent="0.25">
      <c r="E75" s="2" t="e">
        <f t="shared" si="27"/>
        <v>#DIV/0!</v>
      </c>
      <c r="H75">
        <f t="shared" si="28"/>
        <v>0</v>
      </c>
      <c r="M75">
        <f t="shared" si="23"/>
        <v>0</v>
      </c>
      <c r="O75">
        <f t="shared" si="26"/>
        <v>0</v>
      </c>
    </row>
    <row r="76" spans="5:15" x14ac:dyDescent="0.25">
      <c r="E76" s="2" t="e">
        <f t="shared" si="27"/>
        <v>#DIV/0!</v>
      </c>
      <c r="H76">
        <f t="shared" si="28"/>
        <v>0</v>
      </c>
      <c r="M76">
        <f t="shared" si="23"/>
        <v>0</v>
      </c>
      <c r="O76">
        <f t="shared" si="26"/>
        <v>0</v>
      </c>
    </row>
    <row r="77" spans="5:15" x14ac:dyDescent="0.25">
      <c r="E77" s="2" t="e">
        <f t="shared" si="27"/>
        <v>#DIV/0!</v>
      </c>
      <c r="H77">
        <f t="shared" si="28"/>
        <v>0</v>
      </c>
      <c r="M77">
        <f t="shared" si="23"/>
        <v>0</v>
      </c>
      <c r="O77">
        <f t="shared" si="26"/>
        <v>0</v>
      </c>
    </row>
    <row r="78" spans="5:15" x14ac:dyDescent="0.25">
      <c r="E78" s="2" t="e">
        <f t="shared" si="27"/>
        <v>#DIV/0!</v>
      </c>
      <c r="H78">
        <f t="shared" si="28"/>
        <v>0</v>
      </c>
      <c r="M78">
        <f t="shared" si="23"/>
        <v>0</v>
      </c>
      <c r="O78">
        <f t="shared" si="26"/>
        <v>0</v>
      </c>
    </row>
    <row r="79" spans="5:15" x14ac:dyDescent="0.25">
      <c r="E79" s="2" t="e">
        <f t="shared" si="27"/>
        <v>#DIV/0!</v>
      </c>
      <c r="H79">
        <f t="shared" si="28"/>
        <v>0</v>
      </c>
      <c r="M79">
        <f t="shared" si="23"/>
        <v>0</v>
      </c>
      <c r="O79">
        <f t="shared" si="26"/>
        <v>0</v>
      </c>
    </row>
    <row r="80" spans="5:15" x14ac:dyDescent="0.25">
      <c r="E80" s="2" t="e">
        <f t="shared" si="27"/>
        <v>#DIV/0!</v>
      </c>
      <c r="H80">
        <f t="shared" si="28"/>
        <v>0</v>
      </c>
      <c r="M80">
        <f t="shared" si="23"/>
        <v>0</v>
      </c>
      <c r="O80">
        <f t="shared" si="26"/>
        <v>0</v>
      </c>
    </row>
    <row r="81" spans="5:15" x14ac:dyDescent="0.25">
      <c r="E81" s="2" t="e">
        <f t="shared" si="27"/>
        <v>#DIV/0!</v>
      </c>
      <c r="H81">
        <f t="shared" si="28"/>
        <v>0</v>
      </c>
      <c r="M81">
        <f t="shared" si="23"/>
        <v>0</v>
      </c>
      <c r="O81">
        <f t="shared" si="26"/>
        <v>0</v>
      </c>
    </row>
    <row r="82" spans="5:15" x14ac:dyDescent="0.25">
      <c r="E82" s="2" t="e">
        <f t="shared" si="27"/>
        <v>#DIV/0!</v>
      </c>
      <c r="H82">
        <f t="shared" si="28"/>
        <v>0</v>
      </c>
      <c r="M82">
        <f t="shared" si="23"/>
        <v>0</v>
      </c>
      <c r="O82">
        <f t="shared" si="26"/>
        <v>0</v>
      </c>
    </row>
    <row r="83" spans="5:15" x14ac:dyDescent="0.25">
      <c r="E83" s="2" t="e">
        <f t="shared" si="27"/>
        <v>#DIV/0!</v>
      </c>
      <c r="H83">
        <f t="shared" si="28"/>
        <v>0</v>
      </c>
      <c r="M83">
        <f t="shared" si="23"/>
        <v>0</v>
      </c>
      <c r="O83">
        <f t="shared" si="26"/>
        <v>0</v>
      </c>
    </row>
    <row r="84" spans="5:15" x14ac:dyDescent="0.25">
      <c r="E84" s="2" t="e">
        <f t="shared" si="27"/>
        <v>#DIV/0!</v>
      </c>
      <c r="H84">
        <f t="shared" si="28"/>
        <v>0</v>
      </c>
      <c r="M84">
        <f t="shared" si="23"/>
        <v>0</v>
      </c>
      <c r="O84">
        <f t="shared" si="26"/>
        <v>0</v>
      </c>
    </row>
    <row r="85" spans="5:15" x14ac:dyDescent="0.25">
      <c r="E85" s="2" t="e">
        <f t="shared" si="27"/>
        <v>#DIV/0!</v>
      </c>
      <c r="H85">
        <f t="shared" si="28"/>
        <v>0</v>
      </c>
      <c r="M85">
        <f t="shared" si="23"/>
        <v>0</v>
      </c>
      <c r="O85">
        <f t="shared" si="26"/>
        <v>0</v>
      </c>
    </row>
    <row r="86" spans="5:15" x14ac:dyDescent="0.25">
      <c r="E86" s="2" t="e">
        <f t="shared" si="27"/>
        <v>#DIV/0!</v>
      </c>
      <c r="H86">
        <f t="shared" si="28"/>
        <v>0</v>
      </c>
      <c r="M86">
        <f t="shared" si="23"/>
        <v>0</v>
      </c>
      <c r="O86">
        <f t="shared" si="26"/>
        <v>0</v>
      </c>
    </row>
    <row r="87" spans="5:15" x14ac:dyDescent="0.25">
      <c r="E87" s="2" t="e">
        <f t="shared" si="27"/>
        <v>#DIV/0!</v>
      </c>
      <c r="H87">
        <f t="shared" si="28"/>
        <v>0</v>
      </c>
      <c r="M87">
        <f t="shared" si="23"/>
        <v>0</v>
      </c>
      <c r="O87">
        <f t="shared" si="26"/>
        <v>0</v>
      </c>
    </row>
    <row r="88" spans="5:15" x14ac:dyDescent="0.25">
      <c r="E88" s="2" t="e">
        <f t="shared" si="27"/>
        <v>#DIV/0!</v>
      </c>
      <c r="H88">
        <f t="shared" si="28"/>
        <v>0</v>
      </c>
      <c r="M88">
        <f t="shared" si="23"/>
        <v>0</v>
      </c>
      <c r="O88">
        <f t="shared" si="26"/>
        <v>0</v>
      </c>
    </row>
    <row r="89" spans="5:15" x14ac:dyDescent="0.25">
      <c r="E89" s="2" t="e">
        <f t="shared" si="27"/>
        <v>#DIV/0!</v>
      </c>
      <c r="H89">
        <f t="shared" si="28"/>
        <v>0</v>
      </c>
      <c r="M89">
        <f t="shared" si="23"/>
        <v>0</v>
      </c>
      <c r="O89">
        <f t="shared" si="26"/>
        <v>0</v>
      </c>
    </row>
    <row r="90" spans="5:15" x14ac:dyDescent="0.25">
      <c r="E90" t="e">
        <f t="shared" si="27"/>
        <v>#DIV/0!</v>
      </c>
      <c r="H90">
        <f t="shared" si="28"/>
        <v>0</v>
      </c>
      <c r="M90">
        <f t="shared" si="23"/>
        <v>0</v>
      </c>
      <c r="O90">
        <f t="shared" si="26"/>
        <v>0</v>
      </c>
    </row>
    <row r="91" spans="5:15" x14ac:dyDescent="0.25">
      <c r="E91" t="e">
        <f t="shared" si="27"/>
        <v>#DIV/0!</v>
      </c>
      <c r="H91">
        <f t="shared" si="28"/>
        <v>0</v>
      </c>
      <c r="M91">
        <f t="shared" si="23"/>
        <v>0</v>
      </c>
      <c r="O91">
        <f t="shared" si="26"/>
        <v>0</v>
      </c>
    </row>
    <row r="92" spans="5:15" x14ac:dyDescent="0.25">
      <c r="E92" t="e">
        <f t="shared" si="27"/>
        <v>#DIV/0!</v>
      </c>
      <c r="H92">
        <f t="shared" si="28"/>
        <v>0</v>
      </c>
      <c r="M92">
        <f t="shared" si="23"/>
        <v>0</v>
      </c>
      <c r="O92">
        <f t="shared" si="26"/>
        <v>0</v>
      </c>
    </row>
    <row r="93" spans="5:15" x14ac:dyDescent="0.25">
      <c r="E93" t="e">
        <f t="shared" si="27"/>
        <v>#DIV/0!</v>
      </c>
      <c r="H93">
        <f t="shared" si="28"/>
        <v>0</v>
      </c>
      <c r="M93">
        <f t="shared" si="23"/>
        <v>0</v>
      </c>
      <c r="O93">
        <f t="shared" si="26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86"/>
  <sheetViews>
    <sheetView zoomScale="160" zoomScaleNormal="160" workbookViewId="0">
      <selection activeCell="H5" sqref="H5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16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92</v>
      </c>
      <c r="B3" s="3">
        <f>1*1</f>
        <v>1</v>
      </c>
      <c r="C3" s="3">
        <f>1*3</f>
        <v>3</v>
      </c>
      <c r="D3" s="3"/>
      <c r="E3" s="2">
        <f t="shared" ref="E3" si="0">(B3)/(B3+C3+D3)</f>
        <v>0.25</v>
      </c>
      <c r="F3" s="3">
        <f>1+10+26+1</f>
        <v>38</v>
      </c>
      <c r="G3" s="3">
        <f>10+16+6+12</f>
        <v>44</v>
      </c>
      <c r="H3">
        <f t="shared" ref="H3" si="1">F3-G3</f>
        <v>-6</v>
      </c>
      <c r="J3">
        <f>40*1</f>
        <v>40</v>
      </c>
      <c r="L3">
        <f t="shared" ref="L3" si="2">B3*10</f>
        <v>10</v>
      </c>
      <c r="M3">
        <f t="shared" ref="M3" si="3">D3*5</f>
        <v>0</v>
      </c>
      <c r="N3">
        <f>10*1</f>
        <v>10</v>
      </c>
      <c r="O3">
        <f t="shared" ref="O3" si="4">SUM(I3:N3)</f>
        <v>60</v>
      </c>
    </row>
    <row r="4" spans="1:27" x14ac:dyDescent="0.25">
      <c r="A4" s="3" t="s">
        <v>58</v>
      </c>
      <c r="B4" s="3">
        <f>1*1</f>
        <v>1</v>
      </c>
      <c r="C4" s="3">
        <f>1*2</f>
        <v>2</v>
      </c>
      <c r="D4" s="3"/>
      <c r="E4" s="2">
        <f t="shared" ref="E4:E86" si="5">(B4)/(B4+C4+D4)</f>
        <v>0.33333333333333331</v>
      </c>
      <c r="F4" s="3">
        <f>16+1+6</f>
        <v>23</v>
      </c>
      <c r="G4" s="3">
        <f>10+12+26</f>
        <v>48</v>
      </c>
      <c r="H4">
        <f t="shared" ref="H4:H15" si="6">F4-G4</f>
        <v>-25</v>
      </c>
      <c r="K4">
        <f>20*1</f>
        <v>20</v>
      </c>
      <c r="L4">
        <f t="shared" ref="L4:L76" si="7">B4*10</f>
        <v>10</v>
      </c>
      <c r="M4">
        <f t="shared" ref="M4:M86" si="8">D4*5</f>
        <v>0</v>
      </c>
      <c r="N4">
        <f t="shared" ref="N4:N5" si="9">10*1</f>
        <v>10</v>
      </c>
      <c r="O4">
        <f t="shared" ref="O4" si="10">SUM(I4:N4)</f>
        <v>40</v>
      </c>
    </row>
    <row r="5" spans="1:27" x14ac:dyDescent="0.25">
      <c r="A5" s="3" t="s">
        <v>154</v>
      </c>
      <c r="B5" s="3">
        <f>1*3</f>
        <v>3</v>
      </c>
      <c r="C5" s="3"/>
      <c r="D5" s="3"/>
      <c r="E5" s="2">
        <f t="shared" si="5"/>
        <v>1</v>
      </c>
      <c r="F5" s="3">
        <f>10+12+12</f>
        <v>34</v>
      </c>
      <c r="G5" s="3">
        <f>1+1+1</f>
        <v>3</v>
      </c>
      <c r="H5">
        <f t="shared" si="6"/>
        <v>31</v>
      </c>
      <c r="I5">
        <f>60*1</f>
        <v>60</v>
      </c>
      <c r="L5">
        <f t="shared" si="7"/>
        <v>30</v>
      </c>
      <c r="M5">
        <f t="shared" si="8"/>
        <v>0</v>
      </c>
      <c r="N5">
        <f t="shared" si="9"/>
        <v>10</v>
      </c>
      <c r="O5">
        <f t="shared" ref="O5:O9" si="11">SUM(I5:N5)</f>
        <v>100</v>
      </c>
    </row>
    <row r="6" spans="1:27" x14ac:dyDescent="0.25">
      <c r="B6" s="3"/>
      <c r="C6" s="3"/>
      <c r="D6" s="3"/>
      <c r="E6" s="2" t="e">
        <f t="shared" ref="E6" si="12">(B6)/(B6+C6+D6)</f>
        <v>#DIV/0!</v>
      </c>
      <c r="F6" s="3"/>
      <c r="G6" s="3"/>
      <c r="H6">
        <f t="shared" ref="H6" si="13">F6-G6</f>
        <v>0</v>
      </c>
      <c r="L6">
        <f t="shared" ref="L6" si="14">B6*10</f>
        <v>0</v>
      </c>
      <c r="M6">
        <f t="shared" ref="M6" si="15">D6*5</f>
        <v>0</v>
      </c>
      <c r="O6">
        <f t="shared" ref="O6" si="16">SUM(I6:N6)</f>
        <v>0</v>
      </c>
    </row>
    <row r="7" spans="1:27" x14ac:dyDescent="0.25">
      <c r="B7" s="3"/>
      <c r="C7" s="3"/>
      <c r="D7" s="3"/>
      <c r="E7" s="2" t="e">
        <f t="shared" si="5"/>
        <v>#DIV/0!</v>
      </c>
      <c r="F7" s="3"/>
      <c r="G7" s="3"/>
      <c r="H7">
        <f t="shared" si="6"/>
        <v>0</v>
      </c>
      <c r="L7">
        <f t="shared" si="7"/>
        <v>0</v>
      </c>
      <c r="M7">
        <f t="shared" si="8"/>
        <v>0</v>
      </c>
      <c r="O7">
        <f t="shared" si="11"/>
        <v>0</v>
      </c>
    </row>
    <row r="8" spans="1:27" x14ac:dyDescent="0.25">
      <c r="B8" s="3"/>
      <c r="C8" s="3"/>
      <c r="D8" s="3"/>
      <c r="E8" s="2" t="e">
        <f t="shared" si="5"/>
        <v>#DIV/0!</v>
      </c>
      <c r="F8" s="3"/>
      <c r="G8" s="3"/>
      <c r="H8">
        <f t="shared" ref="H8" si="17">F8-G8</f>
        <v>0</v>
      </c>
      <c r="L8">
        <f t="shared" si="7"/>
        <v>0</v>
      </c>
      <c r="M8">
        <f t="shared" si="8"/>
        <v>0</v>
      </c>
      <c r="O8">
        <f t="shared" si="11"/>
        <v>0</v>
      </c>
    </row>
    <row r="9" spans="1:27" x14ac:dyDescent="0.25">
      <c r="B9" s="3"/>
      <c r="C9" s="3"/>
      <c r="D9" s="3"/>
      <c r="E9" s="2" t="e">
        <f t="shared" ref="E9:E11" si="18">(B9)/(B9+C9+D9)</f>
        <v>#DIV/0!</v>
      </c>
      <c r="F9" s="3"/>
      <c r="G9" s="3"/>
      <c r="H9">
        <f>F9-G9</f>
        <v>0</v>
      </c>
      <c r="L9">
        <f t="shared" ref="L9:L11" si="19">B9*10</f>
        <v>0</v>
      </c>
      <c r="M9">
        <f t="shared" ref="M9:M11" si="20">D9*5</f>
        <v>0</v>
      </c>
      <c r="O9">
        <f t="shared" si="11"/>
        <v>0</v>
      </c>
    </row>
    <row r="10" spans="1:27" x14ac:dyDescent="0.25">
      <c r="B10" s="3"/>
      <c r="C10" s="3"/>
      <c r="D10" s="3"/>
      <c r="E10" s="2" t="e">
        <f t="shared" ref="E10" si="21">(B10)/(B10+C10+D10)</f>
        <v>#DIV/0!</v>
      </c>
      <c r="F10" s="3"/>
      <c r="G10" s="3"/>
      <c r="H10">
        <f t="shared" ref="H10" si="22">F10-G10</f>
        <v>0</v>
      </c>
      <c r="L10">
        <f t="shared" ref="L10" si="23">B10*10</f>
        <v>0</v>
      </c>
      <c r="M10">
        <f t="shared" ref="M10" si="24">D10*5</f>
        <v>0</v>
      </c>
      <c r="O10">
        <f t="shared" ref="O10" si="25">SUM(I10:N10)</f>
        <v>0</v>
      </c>
    </row>
    <row r="11" spans="1:27" x14ac:dyDescent="0.25">
      <c r="B11" s="3"/>
      <c r="C11" s="3"/>
      <c r="D11" s="3"/>
      <c r="E11" s="2" t="e">
        <f t="shared" si="18"/>
        <v>#DIV/0!</v>
      </c>
      <c r="F11" s="3"/>
      <c r="G11" s="3"/>
      <c r="H11">
        <f t="shared" ref="H11" si="26">F11-G11</f>
        <v>0</v>
      </c>
      <c r="L11">
        <f t="shared" si="19"/>
        <v>0</v>
      </c>
      <c r="M11">
        <f t="shared" si="20"/>
        <v>0</v>
      </c>
      <c r="O11">
        <f t="shared" ref="O11" si="27">SUM(I11:N11)</f>
        <v>0</v>
      </c>
    </row>
    <row r="12" spans="1:27" x14ac:dyDescent="0.25">
      <c r="B12" s="3"/>
      <c r="C12" s="3"/>
      <c r="D12" s="3"/>
      <c r="E12" s="2" t="e">
        <f t="shared" ref="E12" si="28">(B12)/(B12+C12+D12)</f>
        <v>#DIV/0!</v>
      </c>
      <c r="F12" s="3"/>
      <c r="G12" s="3"/>
      <c r="H12">
        <f t="shared" ref="H12" si="29">F12-G12</f>
        <v>0</v>
      </c>
      <c r="L12">
        <f t="shared" ref="L12" si="30">B12*10</f>
        <v>0</v>
      </c>
      <c r="M12">
        <f t="shared" ref="M12" si="31">D12*5</f>
        <v>0</v>
      </c>
      <c r="O12">
        <f t="shared" ref="O12" si="32">SUM(I12:N12)</f>
        <v>0</v>
      </c>
    </row>
    <row r="13" spans="1:27" x14ac:dyDescent="0.25">
      <c r="B13" s="3"/>
      <c r="C13" s="3"/>
      <c r="D13" s="3"/>
      <c r="E13" s="2" t="e">
        <f t="shared" si="5"/>
        <v>#DIV/0!</v>
      </c>
      <c r="F13" s="3"/>
      <c r="G13" s="3"/>
      <c r="H13">
        <f t="shared" si="6"/>
        <v>0</v>
      </c>
      <c r="L13">
        <f t="shared" si="7"/>
        <v>0</v>
      </c>
      <c r="M13">
        <f t="shared" si="8"/>
        <v>0</v>
      </c>
      <c r="O13">
        <f t="shared" ref="O13:O16" si="33">SUM(I13:N13)</f>
        <v>0</v>
      </c>
    </row>
    <row r="14" spans="1:27" x14ac:dyDescent="0.25">
      <c r="B14" s="3"/>
      <c r="C14" s="3"/>
      <c r="D14" s="3"/>
      <c r="E14" s="2" t="e">
        <f t="shared" ref="E14:E15" si="34">(B14)/(B14+C14+D14)</f>
        <v>#DIV/0!</v>
      </c>
      <c r="F14" s="3"/>
      <c r="G14" s="3"/>
      <c r="H14">
        <f t="shared" si="6"/>
        <v>0</v>
      </c>
      <c r="L14">
        <f t="shared" ref="L14:L15" si="35">B14*10</f>
        <v>0</v>
      </c>
      <c r="M14">
        <f t="shared" ref="M14:M15" si="36">D14*5</f>
        <v>0</v>
      </c>
      <c r="O14">
        <f t="shared" si="33"/>
        <v>0</v>
      </c>
    </row>
    <row r="15" spans="1:27" x14ac:dyDescent="0.25">
      <c r="B15" s="3"/>
      <c r="C15" s="3"/>
      <c r="D15" s="3"/>
      <c r="E15" s="2" t="e">
        <f t="shared" si="34"/>
        <v>#DIV/0!</v>
      </c>
      <c r="F15" s="3"/>
      <c r="G15" s="3"/>
      <c r="H15">
        <f t="shared" si="6"/>
        <v>0</v>
      </c>
      <c r="L15">
        <f t="shared" si="35"/>
        <v>0</v>
      </c>
      <c r="M15">
        <f t="shared" si="36"/>
        <v>0</v>
      </c>
      <c r="O15">
        <f t="shared" ref="O15" si="37">SUM(I15:N15)</f>
        <v>0</v>
      </c>
    </row>
    <row r="16" spans="1:27" x14ac:dyDescent="0.25">
      <c r="B16" s="3"/>
      <c r="C16" s="3"/>
      <c r="D16" s="3"/>
      <c r="E16" s="2" t="e">
        <f t="shared" ref="E16" si="38">(B16)/(B16+C16+D16)</f>
        <v>#DIV/0!</v>
      </c>
      <c r="F16" s="3"/>
      <c r="G16" s="3"/>
      <c r="H16">
        <f t="shared" ref="H16" si="39">F16-G16</f>
        <v>0</v>
      </c>
      <c r="L16">
        <f t="shared" ref="L16" si="40">B16*10</f>
        <v>0</v>
      </c>
      <c r="M16">
        <f t="shared" ref="M16" si="41">D16*5</f>
        <v>0</v>
      </c>
      <c r="O16">
        <f t="shared" si="33"/>
        <v>0</v>
      </c>
    </row>
    <row r="17" spans="2:15" x14ac:dyDescent="0.25">
      <c r="B17" s="3"/>
      <c r="C17" s="3"/>
      <c r="D17" s="3"/>
      <c r="E17" s="2" t="e">
        <f t="shared" si="5"/>
        <v>#DIV/0!</v>
      </c>
      <c r="F17" s="3"/>
      <c r="G17" s="3"/>
      <c r="H17">
        <f>F17-G17</f>
        <v>0</v>
      </c>
      <c r="L17">
        <f t="shared" si="7"/>
        <v>0</v>
      </c>
      <c r="M17">
        <f t="shared" si="8"/>
        <v>0</v>
      </c>
      <c r="O17">
        <f t="shared" ref="O17:O26" si="42">SUM(I17:N17)</f>
        <v>0</v>
      </c>
    </row>
    <row r="18" spans="2:15" x14ac:dyDescent="0.25">
      <c r="B18" s="3"/>
      <c r="C18" s="3"/>
      <c r="D18" s="3"/>
      <c r="E18" s="2" t="e">
        <f t="shared" ref="E18" si="43">(B18)/(B18+C18+D18)</f>
        <v>#DIV/0!</v>
      </c>
      <c r="F18" s="3"/>
      <c r="G18" s="3"/>
      <c r="H18">
        <f t="shared" ref="H18" si="44">F18-G18</f>
        <v>0</v>
      </c>
      <c r="L18">
        <f t="shared" ref="L18" si="45">B18*10</f>
        <v>0</v>
      </c>
      <c r="M18">
        <f t="shared" ref="M18" si="46">D18*5</f>
        <v>0</v>
      </c>
      <c r="O18">
        <f t="shared" ref="O18" si="47">SUM(I18:N18)</f>
        <v>0</v>
      </c>
    </row>
    <row r="19" spans="2:15" x14ac:dyDescent="0.25">
      <c r="B19" s="3"/>
      <c r="C19" s="3"/>
      <c r="D19" s="3"/>
      <c r="E19" s="2" t="e">
        <f t="shared" si="5"/>
        <v>#DIV/0!</v>
      </c>
      <c r="F19" s="3"/>
      <c r="G19" s="3"/>
      <c r="H19">
        <f t="shared" ref="H19" si="48">F19-G19</f>
        <v>0</v>
      </c>
      <c r="L19">
        <f t="shared" si="7"/>
        <v>0</v>
      </c>
      <c r="M19">
        <f t="shared" si="8"/>
        <v>0</v>
      </c>
      <c r="O19">
        <f t="shared" ref="O19" si="49">SUM(I19:N19)</f>
        <v>0</v>
      </c>
    </row>
    <row r="20" spans="2:15" x14ac:dyDescent="0.25">
      <c r="B20" s="3"/>
      <c r="C20" s="3"/>
      <c r="D20" s="3"/>
      <c r="E20" s="2" t="e">
        <f t="shared" si="5"/>
        <v>#DIV/0!</v>
      </c>
      <c r="F20" s="3"/>
      <c r="G20" s="3"/>
      <c r="H20">
        <f t="shared" ref="H20:H24" si="50">F20-G20</f>
        <v>0</v>
      </c>
      <c r="L20">
        <f t="shared" si="7"/>
        <v>0</v>
      </c>
      <c r="M20">
        <f t="shared" si="8"/>
        <v>0</v>
      </c>
      <c r="O20">
        <f t="shared" si="42"/>
        <v>0</v>
      </c>
    </row>
    <row r="21" spans="2:15" x14ac:dyDescent="0.25">
      <c r="B21" s="3"/>
      <c r="C21" s="3"/>
      <c r="D21" s="3"/>
      <c r="E21" s="2" t="e">
        <f t="shared" si="5"/>
        <v>#DIV/0!</v>
      </c>
      <c r="F21" s="3"/>
      <c r="G21" s="3"/>
      <c r="H21">
        <f t="shared" si="50"/>
        <v>0</v>
      </c>
      <c r="L21">
        <f t="shared" si="7"/>
        <v>0</v>
      </c>
      <c r="M21">
        <f t="shared" si="8"/>
        <v>0</v>
      </c>
      <c r="O21">
        <f t="shared" ref="O21" si="51">SUM(I21:N21)</f>
        <v>0</v>
      </c>
    </row>
    <row r="22" spans="2:15" x14ac:dyDescent="0.25">
      <c r="B22" s="3"/>
      <c r="C22" s="3"/>
      <c r="D22" s="3"/>
      <c r="E22" s="2" t="e">
        <f t="shared" si="5"/>
        <v>#DIV/0!</v>
      </c>
      <c r="F22" s="3"/>
      <c r="G22" s="3"/>
      <c r="H22">
        <f t="shared" si="50"/>
        <v>0</v>
      </c>
      <c r="L22">
        <f t="shared" si="7"/>
        <v>0</v>
      </c>
      <c r="M22">
        <f t="shared" si="8"/>
        <v>0</v>
      </c>
      <c r="O22">
        <f t="shared" ref="O22" si="52">SUM(I22:N22)</f>
        <v>0</v>
      </c>
    </row>
    <row r="23" spans="2:15" x14ac:dyDescent="0.25">
      <c r="B23" s="3"/>
      <c r="C23" s="3"/>
      <c r="D23" s="3"/>
      <c r="E23" s="2" t="e">
        <f t="shared" si="5"/>
        <v>#DIV/0!</v>
      </c>
      <c r="F23" s="3"/>
      <c r="G23" s="3"/>
      <c r="H23">
        <f t="shared" si="50"/>
        <v>0</v>
      </c>
      <c r="L23">
        <f t="shared" si="7"/>
        <v>0</v>
      </c>
      <c r="M23">
        <f t="shared" si="8"/>
        <v>0</v>
      </c>
      <c r="O23">
        <f t="shared" ref="O23:O24" si="53">SUM(I23:N23)</f>
        <v>0</v>
      </c>
    </row>
    <row r="24" spans="2:15" x14ac:dyDescent="0.25">
      <c r="B24" s="3"/>
      <c r="C24" s="3"/>
      <c r="D24" s="3"/>
      <c r="E24" s="2" t="e">
        <f t="shared" si="5"/>
        <v>#DIV/0!</v>
      </c>
      <c r="F24" s="3"/>
      <c r="G24" s="3"/>
      <c r="H24">
        <f t="shared" si="50"/>
        <v>0</v>
      </c>
      <c r="L24">
        <f t="shared" si="7"/>
        <v>0</v>
      </c>
      <c r="M24">
        <f t="shared" si="8"/>
        <v>0</v>
      </c>
      <c r="O24">
        <f t="shared" si="53"/>
        <v>0</v>
      </c>
    </row>
    <row r="25" spans="2:15" x14ac:dyDescent="0.25">
      <c r="B25" s="3"/>
      <c r="C25" s="3"/>
      <c r="D25" s="3"/>
      <c r="E25" s="2" t="e">
        <f t="shared" ref="E25:E27" si="54">(B25)/(B25+C25+D25)</f>
        <v>#DIV/0!</v>
      </c>
      <c r="F25" s="3"/>
      <c r="G25" s="3"/>
      <c r="H25">
        <f t="shared" ref="H25" si="55">F25-G25</f>
        <v>0</v>
      </c>
      <c r="L25">
        <f t="shared" ref="L25:L27" si="56">B25*10</f>
        <v>0</v>
      </c>
      <c r="M25">
        <f t="shared" ref="M25:M27" si="57">D25*5</f>
        <v>0</v>
      </c>
      <c r="O25">
        <f t="shared" si="42"/>
        <v>0</v>
      </c>
    </row>
    <row r="26" spans="2:15" x14ac:dyDescent="0.25">
      <c r="B26" s="3"/>
      <c r="C26" s="3"/>
      <c r="D26" s="3"/>
      <c r="E26" s="2" t="e">
        <f t="shared" si="54"/>
        <v>#DIV/0!</v>
      </c>
      <c r="F26" s="3"/>
      <c r="G26" s="3"/>
      <c r="H26">
        <f>F26-G26</f>
        <v>0</v>
      </c>
      <c r="L26">
        <f t="shared" si="56"/>
        <v>0</v>
      </c>
      <c r="M26">
        <f t="shared" si="57"/>
        <v>0</v>
      </c>
      <c r="O26">
        <f t="shared" si="42"/>
        <v>0</v>
      </c>
    </row>
    <row r="27" spans="2:15" x14ac:dyDescent="0.25">
      <c r="B27" s="3"/>
      <c r="C27" s="3"/>
      <c r="D27" s="3"/>
      <c r="E27" s="2" t="e">
        <f t="shared" si="54"/>
        <v>#DIV/0!</v>
      </c>
      <c r="F27" s="3"/>
      <c r="G27" s="3"/>
      <c r="H27">
        <f t="shared" ref="H27" si="58">F27-G27</f>
        <v>0</v>
      </c>
      <c r="L27">
        <f t="shared" si="56"/>
        <v>0</v>
      </c>
      <c r="M27">
        <f t="shared" si="57"/>
        <v>0</v>
      </c>
      <c r="O27">
        <f t="shared" ref="O27" si="59">SUM(I27:N27)</f>
        <v>0</v>
      </c>
    </row>
    <row r="28" spans="2:15" x14ac:dyDescent="0.25">
      <c r="B28" s="3"/>
      <c r="C28" s="3"/>
      <c r="D28" s="3"/>
      <c r="E28" s="2" t="e">
        <f t="shared" si="5"/>
        <v>#DIV/0!</v>
      </c>
      <c r="F28" s="3"/>
      <c r="G28" s="3"/>
      <c r="H28">
        <f t="shared" ref="H28:H73" si="60">F28-G28</f>
        <v>0</v>
      </c>
      <c r="L28">
        <f t="shared" si="7"/>
        <v>0</v>
      </c>
      <c r="M28">
        <f t="shared" si="8"/>
        <v>0</v>
      </c>
      <c r="O28">
        <f t="shared" ref="O28" si="61">SUM(I28:N28)</f>
        <v>0</v>
      </c>
    </row>
    <row r="29" spans="2:15" x14ac:dyDescent="0.25">
      <c r="B29" s="3"/>
      <c r="C29" s="3"/>
      <c r="D29" s="3"/>
      <c r="E29" s="2" t="e">
        <f t="shared" ref="E29:E31" si="62">(B29)/(B29+C29+D29)</f>
        <v>#DIV/0!</v>
      </c>
      <c r="F29" s="3"/>
      <c r="G29" s="3"/>
      <c r="H29">
        <f t="shared" si="60"/>
        <v>0</v>
      </c>
      <c r="L29">
        <f t="shared" ref="L29:L31" si="63">B29*10</f>
        <v>0</v>
      </c>
      <c r="M29">
        <f t="shared" ref="M29:M31" si="64">D29*5</f>
        <v>0</v>
      </c>
      <c r="O29">
        <f t="shared" ref="O29:O30" si="65">SUM(I29:N29)</f>
        <v>0</v>
      </c>
    </row>
    <row r="30" spans="2:15" x14ac:dyDescent="0.25">
      <c r="B30" s="3"/>
      <c r="C30" s="3"/>
      <c r="D30" s="3"/>
      <c r="E30" s="2" t="e">
        <f t="shared" si="62"/>
        <v>#DIV/0!</v>
      </c>
      <c r="F30" s="3"/>
      <c r="G30" s="3"/>
      <c r="H30">
        <f t="shared" si="60"/>
        <v>0</v>
      </c>
      <c r="L30">
        <f t="shared" si="63"/>
        <v>0</v>
      </c>
      <c r="M30">
        <f t="shared" si="64"/>
        <v>0</v>
      </c>
      <c r="O30">
        <f t="shared" si="65"/>
        <v>0</v>
      </c>
    </row>
    <row r="31" spans="2:15" x14ac:dyDescent="0.25">
      <c r="B31" s="3"/>
      <c r="C31" s="3"/>
      <c r="D31" s="3"/>
      <c r="E31" s="2" t="e">
        <f t="shared" si="62"/>
        <v>#DIV/0!</v>
      </c>
      <c r="F31" s="3"/>
      <c r="G31" s="3"/>
      <c r="H31">
        <f t="shared" si="60"/>
        <v>0</v>
      </c>
      <c r="L31">
        <f t="shared" si="63"/>
        <v>0</v>
      </c>
      <c r="M31">
        <f t="shared" si="64"/>
        <v>0</v>
      </c>
      <c r="O31">
        <f t="shared" ref="O31" si="66">SUM(I31:N31)</f>
        <v>0</v>
      </c>
    </row>
    <row r="32" spans="2:15" x14ac:dyDescent="0.25">
      <c r="B32" s="3"/>
      <c r="C32" s="3"/>
      <c r="D32" s="3"/>
      <c r="E32" s="2" t="e">
        <f t="shared" ref="E32" si="67">(B32)/(B32+C32+D32)</f>
        <v>#DIV/0!</v>
      </c>
      <c r="F32" s="3"/>
      <c r="G32" s="3"/>
      <c r="H32">
        <f t="shared" ref="H32" si="68">F32-G32</f>
        <v>0</v>
      </c>
      <c r="L32">
        <f t="shared" ref="L32" si="69">B32*10</f>
        <v>0</v>
      </c>
      <c r="M32">
        <f t="shared" ref="M32" si="70">D32*5</f>
        <v>0</v>
      </c>
      <c r="O32">
        <f t="shared" ref="O32" si="71">SUM(I32:N32)</f>
        <v>0</v>
      </c>
    </row>
    <row r="33" spans="2:15" x14ac:dyDescent="0.25">
      <c r="B33" s="3"/>
      <c r="C33" s="3"/>
      <c r="D33" s="3"/>
      <c r="E33" s="2" t="e">
        <f t="shared" si="5"/>
        <v>#DIV/0!</v>
      </c>
      <c r="F33" s="3"/>
      <c r="G33" s="3"/>
      <c r="H33">
        <f t="shared" si="60"/>
        <v>0</v>
      </c>
      <c r="L33">
        <f t="shared" si="7"/>
        <v>0</v>
      </c>
      <c r="M33">
        <f t="shared" si="8"/>
        <v>0</v>
      </c>
      <c r="O33">
        <f t="shared" ref="O33:O34" si="72">SUM(I33:N33)</f>
        <v>0</v>
      </c>
    </row>
    <row r="34" spans="2:15" x14ac:dyDescent="0.25">
      <c r="B34" s="3"/>
      <c r="C34" s="3"/>
      <c r="D34" s="3"/>
      <c r="E34" s="2" t="e">
        <f t="shared" si="5"/>
        <v>#DIV/0!</v>
      </c>
      <c r="F34" s="3"/>
      <c r="G34" s="3"/>
      <c r="H34">
        <f t="shared" si="60"/>
        <v>0</v>
      </c>
      <c r="L34">
        <f t="shared" si="7"/>
        <v>0</v>
      </c>
      <c r="M34">
        <f t="shared" si="8"/>
        <v>0</v>
      </c>
      <c r="O34">
        <f t="shared" si="72"/>
        <v>0</v>
      </c>
    </row>
    <row r="35" spans="2:15" x14ac:dyDescent="0.25">
      <c r="B35" s="3"/>
      <c r="C35" s="3"/>
      <c r="D35" s="3"/>
      <c r="E35" s="2" t="e">
        <f t="shared" si="5"/>
        <v>#DIV/0!</v>
      </c>
      <c r="F35" s="3"/>
      <c r="G35" s="3"/>
      <c r="H35">
        <f t="shared" si="60"/>
        <v>0</v>
      </c>
      <c r="L35">
        <f t="shared" si="7"/>
        <v>0</v>
      </c>
      <c r="M35">
        <f t="shared" si="8"/>
        <v>0</v>
      </c>
      <c r="O35">
        <f t="shared" ref="O35:O36" si="73">SUM(I35:N35)</f>
        <v>0</v>
      </c>
    </row>
    <row r="36" spans="2:15" x14ac:dyDescent="0.25">
      <c r="B36" s="3"/>
      <c r="C36" s="3"/>
      <c r="D36" s="3"/>
      <c r="E36" s="2" t="e">
        <f t="shared" si="5"/>
        <v>#DIV/0!</v>
      </c>
      <c r="F36" s="3"/>
      <c r="G36" s="3"/>
      <c r="H36">
        <f t="shared" si="60"/>
        <v>0</v>
      </c>
      <c r="L36">
        <f t="shared" si="7"/>
        <v>0</v>
      </c>
      <c r="M36">
        <f t="shared" si="8"/>
        <v>0</v>
      </c>
      <c r="O36">
        <f t="shared" si="73"/>
        <v>0</v>
      </c>
    </row>
    <row r="37" spans="2:15" x14ac:dyDescent="0.25">
      <c r="B37" s="3"/>
      <c r="C37" s="3"/>
      <c r="D37" s="3"/>
      <c r="E37" s="2" t="e">
        <f t="shared" si="5"/>
        <v>#DIV/0!</v>
      </c>
      <c r="F37" s="3"/>
      <c r="G37" s="3"/>
      <c r="H37">
        <f t="shared" si="60"/>
        <v>0</v>
      </c>
      <c r="L37">
        <f t="shared" si="7"/>
        <v>0</v>
      </c>
      <c r="M37">
        <f t="shared" si="8"/>
        <v>0</v>
      </c>
      <c r="O37">
        <f t="shared" ref="O37:O38" si="74">SUM(I37:N37)</f>
        <v>0</v>
      </c>
    </row>
    <row r="38" spans="2:15" x14ac:dyDescent="0.25">
      <c r="B38" s="3"/>
      <c r="C38" s="3"/>
      <c r="D38" s="3"/>
      <c r="E38" s="2" t="e">
        <f t="shared" si="5"/>
        <v>#DIV/0!</v>
      </c>
      <c r="F38" s="3"/>
      <c r="G38" s="3"/>
      <c r="H38">
        <f t="shared" si="60"/>
        <v>0</v>
      </c>
      <c r="L38">
        <f t="shared" si="7"/>
        <v>0</v>
      </c>
      <c r="M38">
        <f t="shared" si="8"/>
        <v>0</v>
      </c>
      <c r="O38">
        <f t="shared" si="74"/>
        <v>0</v>
      </c>
    </row>
    <row r="39" spans="2:15" x14ac:dyDescent="0.25">
      <c r="B39" s="3"/>
      <c r="C39" s="3"/>
      <c r="D39" s="3"/>
      <c r="E39" s="2" t="e">
        <f t="shared" si="5"/>
        <v>#DIV/0!</v>
      </c>
      <c r="F39" s="3"/>
      <c r="G39" s="3"/>
      <c r="H39">
        <f t="shared" si="60"/>
        <v>0</v>
      </c>
      <c r="L39">
        <f t="shared" si="7"/>
        <v>0</v>
      </c>
      <c r="M39">
        <f t="shared" si="8"/>
        <v>0</v>
      </c>
      <c r="O39">
        <f t="shared" ref="O39" si="75">SUM(I39:N39)</f>
        <v>0</v>
      </c>
    </row>
    <row r="40" spans="2:15" x14ac:dyDescent="0.25">
      <c r="B40" s="3"/>
      <c r="C40" s="3"/>
      <c r="D40" s="3"/>
      <c r="E40" s="2" t="e">
        <f t="shared" si="5"/>
        <v>#DIV/0!</v>
      </c>
      <c r="F40" s="3"/>
      <c r="G40" s="3"/>
      <c r="H40">
        <f t="shared" si="60"/>
        <v>0</v>
      </c>
      <c r="L40">
        <f t="shared" si="7"/>
        <v>0</v>
      </c>
      <c r="M40">
        <f t="shared" si="8"/>
        <v>0</v>
      </c>
      <c r="O40">
        <f t="shared" ref="O40:O48" si="76">SUM(I40:N40)</f>
        <v>0</v>
      </c>
    </row>
    <row r="41" spans="2:15" x14ac:dyDescent="0.25">
      <c r="B41" s="3"/>
      <c r="C41" s="3"/>
      <c r="D41" s="3"/>
      <c r="E41" s="2" t="e">
        <f t="shared" si="5"/>
        <v>#DIV/0!</v>
      </c>
      <c r="F41" s="3"/>
      <c r="G41" s="3"/>
      <c r="H41">
        <f t="shared" si="60"/>
        <v>0</v>
      </c>
      <c r="L41">
        <f t="shared" si="7"/>
        <v>0</v>
      </c>
      <c r="M41">
        <f t="shared" si="8"/>
        <v>0</v>
      </c>
      <c r="O41">
        <f t="shared" si="76"/>
        <v>0</v>
      </c>
    </row>
    <row r="42" spans="2:15" x14ac:dyDescent="0.25">
      <c r="B42" s="3"/>
      <c r="C42" s="3"/>
      <c r="D42" s="3"/>
      <c r="E42" s="2" t="e">
        <f t="shared" si="5"/>
        <v>#DIV/0!</v>
      </c>
      <c r="F42" s="3"/>
      <c r="G42" s="3"/>
      <c r="H42">
        <f t="shared" si="60"/>
        <v>0</v>
      </c>
      <c r="L42">
        <f t="shared" si="7"/>
        <v>0</v>
      </c>
      <c r="M42">
        <f t="shared" si="8"/>
        <v>0</v>
      </c>
      <c r="O42">
        <f t="shared" ref="O42" si="77">SUM(I42:N42)</f>
        <v>0</v>
      </c>
    </row>
    <row r="43" spans="2:15" x14ac:dyDescent="0.25">
      <c r="B43" s="3"/>
      <c r="C43" s="3"/>
      <c r="D43" s="3"/>
      <c r="E43" s="2" t="e">
        <f t="shared" si="5"/>
        <v>#DIV/0!</v>
      </c>
      <c r="F43" s="3"/>
      <c r="G43" s="3"/>
      <c r="H43">
        <f t="shared" si="60"/>
        <v>0</v>
      </c>
      <c r="L43">
        <f t="shared" si="7"/>
        <v>0</v>
      </c>
      <c r="M43">
        <f t="shared" si="8"/>
        <v>0</v>
      </c>
      <c r="O43">
        <f t="shared" si="76"/>
        <v>0</v>
      </c>
    </row>
    <row r="44" spans="2:15" x14ac:dyDescent="0.25">
      <c r="B44" s="3"/>
      <c r="C44" s="3"/>
      <c r="D44" s="3"/>
      <c r="E44" s="2" t="e">
        <f t="shared" si="5"/>
        <v>#DIV/0!</v>
      </c>
      <c r="F44" s="3"/>
      <c r="G44" s="3"/>
      <c r="H44">
        <f t="shared" si="60"/>
        <v>0</v>
      </c>
      <c r="L44">
        <f t="shared" si="7"/>
        <v>0</v>
      </c>
      <c r="M44">
        <f t="shared" si="8"/>
        <v>0</v>
      </c>
      <c r="O44">
        <f t="shared" ref="O44" si="78">SUM(I44:N44)</f>
        <v>0</v>
      </c>
    </row>
    <row r="45" spans="2:15" x14ac:dyDescent="0.25">
      <c r="B45" s="3"/>
      <c r="C45" s="3"/>
      <c r="D45" s="3"/>
      <c r="E45" s="2" t="e">
        <f t="shared" si="5"/>
        <v>#DIV/0!</v>
      </c>
      <c r="F45" s="3"/>
      <c r="G45" s="3"/>
      <c r="H45">
        <f>F45-G45</f>
        <v>0</v>
      </c>
      <c r="L45">
        <f t="shared" si="7"/>
        <v>0</v>
      </c>
      <c r="M45">
        <f t="shared" si="8"/>
        <v>0</v>
      </c>
      <c r="O45">
        <f t="shared" ref="O45" si="79">SUM(I45:N45)</f>
        <v>0</v>
      </c>
    </row>
    <row r="46" spans="2:15" x14ac:dyDescent="0.25">
      <c r="B46" s="3"/>
      <c r="C46" s="3"/>
      <c r="D46" s="3"/>
      <c r="E46" s="2" t="e">
        <f t="shared" si="5"/>
        <v>#DIV/0!</v>
      </c>
      <c r="F46" s="3"/>
      <c r="G46" s="3"/>
      <c r="H46">
        <f t="shared" ref="H46" si="80">F46-G46</f>
        <v>0</v>
      </c>
      <c r="L46">
        <f t="shared" si="7"/>
        <v>0</v>
      </c>
      <c r="M46">
        <f t="shared" si="8"/>
        <v>0</v>
      </c>
      <c r="O46">
        <f t="shared" ref="O46" si="81">SUM(I46:N46)</f>
        <v>0</v>
      </c>
    </row>
    <row r="47" spans="2:15" x14ac:dyDescent="0.25">
      <c r="B47" s="3"/>
      <c r="C47" s="3"/>
      <c r="D47" s="3"/>
      <c r="E47" s="2" t="e">
        <f t="shared" si="5"/>
        <v>#DIV/0!</v>
      </c>
      <c r="F47" s="3"/>
      <c r="G47" s="3"/>
      <c r="H47">
        <f t="shared" si="60"/>
        <v>0</v>
      </c>
      <c r="L47">
        <f t="shared" si="7"/>
        <v>0</v>
      </c>
      <c r="M47">
        <f t="shared" si="8"/>
        <v>0</v>
      </c>
      <c r="O47">
        <f t="shared" si="76"/>
        <v>0</v>
      </c>
    </row>
    <row r="48" spans="2:15" x14ac:dyDescent="0.25">
      <c r="B48" s="3"/>
      <c r="C48" s="3"/>
      <c r="D48" s="3"/>
      <c r="E48" s="2" t="e">
        <f t="shared" si="5"/>
        <v>#DIV/0!</v>
      </c>
      <c r="F48" s="3"/>
      <c r="G48" s="3"/>
      <c r="H48">
        <f t="shared" si="60"/>
        <v>0</v>
      </c>
      <c r="L48">
        <f t="shared" si="7"/>
        <v>0</v>
      </c>
      <c r="M48">
        <f t="shared" si="8"/>
        <v>0</v>
      </c>
      <c r="O48">
        <f t="shared" si="76"/>
        <v>0</v>
      </c>
    </row>
    <row r="49" spans="2:15" x14ac:dyDescent="0.25">
      <c r="B49" s="3"/>
      <c r="C49" s="3"/>
      <c r="D49" s="3"/>
      <c r="E49" s="2" t="e">
        <f t="shared" si="5"/>
        <v>#DIV/0!</v>
      </c>
      <c r="F49" s="3"/>
      <c r="G49" s="3"/>
      <c r="H49">
        <f t="shared" si="60"/>
        <v>0</v>
      </c>
      <c r="L49">
        <f t="shared" si="7"/>
        <v>0</v>
      </c>
      <c r="M49">
        <f t="shared" si="8"/>
        <v>0</v>
      </c>
      <c r="O49">
        <f t="shared" ref="O49:O52" si="82">SUM(I49:N49)</f>
        <v>0</v>
      </c>
    </row>
    <row r="50" spans="2:15" x14ac:dyDescent="0.25">
      <c r="B50" s="3"/>
      <c r="C50" s="3"/>
      <c r="D50" s="3"/>
      <c r="E50" s="2" t="e">
        <f t="shared" si="5"/>
        <v>#DIV/0!</v>
      </c>
      <c r="F50" s="3"/>
      <c r="G50" s="3"/>
      <c r="H50">
        <f t="shared" si="60"/>
        <v>0</v>
      </c>
      <c r="L50">
        <f t="shared" si="7"/>
        <v>0</v>
      </c>
      <c r="M50">
        <f t="shared" si="8"/>
        <v>0</v>
      </c>
      <c r="O50">
        <f t="shared" si="82"/>
        <v>0</v>
      </c>
    </row>
    <row r="51" spans="2:15" x14ac:dyDescent="0.25">
      <c r="B51" s="3"/>
      <c r="C51" s="3"/>
      <c r="D51" s="3"/>
      <c r="E51" s="2" t="e">
        <f t="shared" si="5"/>
        <v>#DIV/0!</v>
      </c>
      <c r="F51" s="3"/>
      <c r="G51" s="3"/>
      <c r="H51">
        <f t="shared" si="60"/>
        <v>0</v>
      </c>
      <c r="L51">
        <f t="shared" si="7"/>
        <v>0</v>
      </c>
      <c r="M51">
        <f t="shared" si="8"/>
        <v>0</v>
      </c>
      <c r="O51">
        <f t="shared" si="82"/>
        <v>0</v>
      </c>
    </row>
    <row r="52" spans="2:15" x14ac:dyDescent="0.25">
      <c r="B52" s="3"/>
      <c r="C52" s="3"/>
      <c r="D52" s="3"/>
      <c r="E52" s="2" t="e">
        <f t="shared" si="5"/>
        <v>#DIV/0!</v>
      </c>
      <c r="F52" s="3"/>
      <c r="G52" s="3"/>
      <c r="H52">
        <f t="shared" si="60"/>
        <v>0</v>
      </c>
      <c r="L52">
        <f t="shared" si="7"/>
        <v>0</v>
      </c>
      <c r="M52">
        <f t="shared" si="8"/>
        <v>0</v>
      </c>
      <c r="O52">
        <f t="shared" si="82"/>
        <v>0</v>
      </c>
    </row>
    <row r="53" spans="2:15" x14ac:dyDescent="0.25">
      <c r="B53" s="3"/>
      <c r="C53" s="3"/>
      <c r="D53" s="3"/>
      <c r="E53" s="2" t="e">
        <f t="shared" si="5"/>
        <v>#DIV/0!</v>
      </c>
      <c r="F53" s="3"/>
      <c r="G53" s="3"/>
      <c r="H53">
        <f t="shared" si="60"/>
        <v>0</v>
      </c>
      <c r="L53">
        <f t="shared" si="7"/>
        <v>0</v>
      </c>
      <c r="M53">
        <f t="shared" si="8"/>
        <v>0</v>
      </c>
      <c r="O53">
        <f t="shared" ref="O53:O62" si="83">SUM(I53:N53)</f>
        <v>0</v>
      </c>
    </row>
    <row r="54" spans="2:15" x14ac:dyDescent="0.25">
      <c r="B54" s="3"/>
      <c r="C54" s="3"/>
      <c r="D54" s="3"/>
      <c r="E54" s="2" t="e">
        <f t="shared" si="5"/>
        <v>#DIV/0!</v>
      </c>
      <c r="F54" s="3"/>
      <c r="G54" s="3"/>
      <c r="H54">
        <f t="shared" si="60"/>
        <v>0</v>
      </c>
      <c r="L54">
        <f t="shared" si="7"/>
        <v>0</v>
      </c>
      <c r="M54">
        <f t="shared" si="8"/>
        <v>0</v>
      </c>
      <c r="O54">
        <f t="shared" ref="O54" si="84">SUM(I54:N54)</f>
        <v>0</v>
      </c>
    </row>
    <row r="55" spans="2:15" x14ac:dyDescent="0.25">
      <c r="B55" s="3"/>
      <c r="C55" s="3"/>
      <c r="D55" s="3"/>
      <c r="E55" s="2" t="e">
        <f t="shared" si="5"/>
        <v>#DIV/0!</v>
      </c>
      <c r="F55" s="3"/>
      <c r="G55" s="3"/>
      <c r="H55">
        <f t="shared" si="60"/>
        <v>0</v>
      </c>
      <c r="L55">
        <f t="shared" si="7"/>
        <v>0</v>
      </c>
      <c r="M55">
        <f t="shared" si="8"/>
        <v>0</v>
      </c>
      <c r="O55">
        <f t="shared" si="83"/>
        <v>0</v>
      </c>
    </row>
    <row r="56" spans="2:15" x14ac:dyDescent="0.25">
      <c r="B56" s="3"/>
      <c r="C56" s="3"/>
      <c r="D56" s="3"/>
      <c r="E56" s="2" t="e">
        <f t="shared" si="5"/>
        <v>#DIV/0!</v>
      </c>
      <c r="F56" s="3"/>
      <c r="G56" s="3"/>
      <c r="H56">
        <f t="shared" si="60"/>
        <v>0</v>
      </c>
      <c r="L56">
        <f t="shared" si="7"/>
        <v>0</v>
      </c>
      <c r="M56">
        <f t="shared" si="8"/>
        <v>0</v>
      </c>
      <c r="O56">
        <f t="shared" ref="O56" si="85">SUM(I56:N56)</f>
        <v>0</v>
      </c>
    </row>
    <row r="57" spans="2:15" x14ac:dyDescent="0.25">
      <c r="B57" s="3"/>
      <c r="C57" s="3"/>
      <c r="D57" s="3"/>
      <c r="E57" s="2" t="e">
        <f t="shared" si="5"/>
        <v>#DIV/0!</v>
      </c>
      <c r="F57" s="3"/>
      <c r="G57" s="3"/>
      <c r="H57">
        <f t="shared" si="60"/>
        <v>0</v>
      </c>
      <c r="L57">
        <f t="shared" si="7"/>
        <v>0</v>
      </c>
      <c r="M57">
        <f t="shared" si="8"/>
        <v>0</v>
      </c>
      <c r="O57">
        <f t="shared" si="83"/>
        <v>0</v>
      </c>
    </row>
    <row r="58" spans="2:15" x14ac:dyDescent="0.25">
      <c r="B58" s="3"/>
      <c r="C58" s="3"/>
      <c r="D58" s="3"/>
      <c r="E58" s="2" t="e">
        <f t="shared" si="5"/>
        <v>#DIV/0!</v>
      </c>
      <c r="F58" s="3"/>
      <c r="G58" s="3"/>
      <c r="H58">
        <f t="shared" si="60"/>
        <v>0</v>
      </c>
      <c r="L58">
        <f t="shared" si="7"/>
        <v>0</v>
      </c>
      <c r="M58">
        <f t="shared" si="8"/>
        <v>0</v>
      </c>
      <c r="O58">
        <f t="shared" ref="O58" si="86">SUM(I58:N58)</f>
        <v>0</v>
      </c>
    </row>
    <row r="59" spans="2:15" x14ac:dyDescent="0.25">
      <c r="B59" s="3"/>
      <c r="C59" s="3"/>
      <c r="D59" s="3"/>
      <c r="E59" s="2" t="e">
        <f t="shared" si="5"/>
        <v>#DIV/0!</v>
      </c>
      <c r="F59" s="3"/>
      <c r="G59" s="3"/>
      <c r="H59">
        <f t="shared" si="60"/>
        <v>0</v>
      </c>
      <c r="L59">
        <f t="shared" si="7"/>
        <v>0</v>
      </c>
      <c r="M59">
        <f t="shared" si="8"/>
        <v>0</v>
      </c>
      <c r="O59">
        <f t="shared" ref="O59" si="87">SUM(I59:N59)</f>
        <v>0</v>
      </c>
    </row>
    <row r="60" spans="2:15" x14ac:dyDescent="0.25">
      <c r="B60" s="3"/>
      <c r="C60" s="3"/>
      <c r="D60" s="3"/>
      <c r="E60" s="2" t="e">
        <f t="shared" si="5"/>
        <v>#DIV/0!</v>
      </c>
      <c r="F60" s="3"/>
      <c r="G60" s="3"/>
      <c r="H60">
        <f t="shared" si="60"/>
        <v>0</v>
      </c>
      <c r="L60">
        <f t="shared" si="7"/>
        <v>0</v>
      </c>
      <c r="M60">
        <f t="shared" si="8"/>
        <v>0</v>
      </c>
      <c r="O60">
        <f t="shared" ref="O60" si="88">SUM(I60:N60)</f>
        <v>0</v>
      </c>
    </row>
    <row r="61" spans="2:15" x14ac:dyDescent="0.25">
      <c r="B61" s="3"/>
      <c r="C61" s="3"/>
      <c r="D61" s="3"/>
      <c r="E61" s="2" t="e">
        <f t="shared" si="5"/>
        <v>#DIV/0!</v>
      </c>
      <c r="F61" s="3"/>
      <c r="G61" s="3"/>
      <c r="H61">
        <f t="shared" si="60"/>
        <v>0</v>
      </c>
      <c r="L61">
        <f t="shared" si="7"/>
        <v>0</v>
      </c>
      <c r="M61">
        <f t="shared" si="8"/>
        <v>0</v>
      </c>
      <c r="O61">
        <f t="shared" ref="O61" si="89">SUM(I61:N61)</f>
        <v>0</v>
      </c>
    </row>
    <row r="62" spans="2:15" x14ac:dyDescent="0.25">
      <c r="B62" s="3"/>
      <c r="C62" s="3"/>
      <c r="D62" s="3"/>
      <c r="E62" s="2" t="e">
        <f t="shared" si="5"/>
        <v>#DIV/0!</v>
      </c>
      <c r="F62" s="3"/>
      <c r="G62" s="3"/>
      <c r="H62">
        <f t="shared" si="60"/>
        <v>0</v>
      </c>
      <c r="L62">
        <f t="shared" si="7"/>
        <v>0</v>
      </c>
      <c r="M62">
        <f t="shared" si="8"/>
        <v>0</v>
      </c>
      <c r="O62">
        <f t="shared" si="83"/>
        <v>0</v>
      </c>
    </row>
    <row r="63" spans="2:15" x14ac:dyDescent="0.25">
      <c r="B63" s="3"/>
      <c r="C63" s="3"/>
      <c r="D63" s="3"/>
      <c r="E63" s="2" t="e">
        <f t="shared" si="5"/>
        <v>#DIV/0!</v>
      </c>
      <c r="F63" s="3"/>
      <c r="G63" s="3"/>
      <c r="H63">
        <f t="shared" si="60"/>
        <v>0</v>
      </c>
      <c r="L63">
        <f t="shared" si="7"/>
        <v>0</v>
      </c>
      <c r="M63">
        <f t="shared" si="8"/>
        <v>0</v>
      </c>
      <c r="O63">
        <f t="shared" ref="O63" si="90">SUM(I63:N63)</f>
        <v>0</v>
      </c>
    </row>
    <row r="64" spans="2:15" x14ac:dyDescent="0.25">
      <c r="B64" s="3"/>
      <c r="C64" s="3"/>
      <c r="D64" s="3"/>
      <c r="E64" s="2" t="e">
        <f t="shared" si="5"/>
        <v>#DIV/0!</v>
      </c>
      <c r="F64" s="3"/>
      <c r="G64" s="3"/>
      <c r="H64">
        <f t="shared" si="60"/>
        <v>0</v>
      </c>
      <c r="L64">
        <f t="shared" si="7"/>
        <v>0</v>
      </c>
      <c r="M64">
        <f t="shared" si="8"/>
        <v>0</v>
      </c>
      <c r="O64">
        <f t="shared" ref="O64" si="91">SUM(I64:N64)</f>
        <v>0</v>
      </c>
    </row>
    <row r="65" spans="2:15" x14ac:dyDescent="0.25">
      <c r="B65" s="3"/>
      <c r="C65" s="3"/>
      <c r="D65" s="3"/>
      <c r="E65" s="2" t="e">
        <f t="shared" si="5"/>
        <v>#DIV/0!</v>
      </c>
      <c r="F65" s="3"/>
      <c r="G65" s="3"/>
      <c r="H65">
        <f t="shared" si="60"/>
        <v>0</v>
      </c>
      <c r="L65">
        <f t="shared" si="7"/>
        <v>0</v>
      </c>
      <c r="M65">
        <f t="shared" si="8"/>
        <v>0</v>
      </c>
      <c r="O65">
        <f t="shared" ref="O65" si="92">SUM(I65:N65)</f>
        <v>0</v>
      </c>
    </row>
    <row r="66" spans="2:15" x14ac:dyDescent="0.25">
      <c r="B66" s="3"/>
      <c r="C66" s="3"/>
      <c r="D66" s="3"/>
      <c r="E66" s="2" t="e">
        <f t="shared" si="5"/>
        <v>#DIV/0!</v>
      </c>
      <c r="F66" s="3"/>
      <c r="G66" s="3"/>
      <c r="H66">
        <f t="shared" si="60"/>
        <v>0</v>
      </c>
      <c r="L66">
        <f t="shared" si="7"/>
        <v>0</v>
      </c>
      <c r="M66">
        <f t="shared" si="8"/>
        <v>0</v>
      </c>
      <c r="O66">
        <f t="shared" ref="O66" si="93">SUM(I66:N66)</f>
        <v>0</v>
      </c>
    </row>
    <row r="67" spans="2:15" x14ac:dyDescent="0.25">
      <c r="B67" s="3"/>
      <c r="C67" s="3"/>
      <c r="D67" s="3"/>
      <c r="E67" s="2" t="e">
        <f t="shared" si="5"/>
        <v>#DIV/0!</v>
      </c>
      <c r="F67" s="3"/>
      <c r="G67" s="3"/>
      <c r="H67">
        <f t="shared" si="60"/>
        <v>0</v>
      </c>
      <c r="L67">
        <f t="shared" si="7"/>
        <v>0</v>
      </c>
      <c r="M67">
        <f t="shared" si="8"/>
        <v>0</v>
      </c>
      <c r="O67">
        <f t="shared" ref="O67" si="94">SUM(I67:N67)</f>
        <v>0</v>
      </c>
    </row>
    <row r="68" spans="2:15" x14ac:dyDescent="0.25">
      <c r="B68" s="3"/>
      <c r="C68" s="3"/>
      <c r="D68" s="3"/>
      <c r="E68" s="2" t="e">
        <f t="shared" si="5"/>
        <v>#DIV/0!</v>
      </c>
      <c r="F68" s="3"/>
      <c r="G68" s="3"/>
      <c r="H68">
        <f t="shared" si="60"/>
        <v>0</v>
      </c>
      <c r="L68">
        <f t="shared" si="7"/>
        <v>0</v>
      </c>
      <c r="M68">
        <f t="shared" si="8"/>
        <v>0</v>
      </c>
      <c r="O68">
        <f t="shared" ref="O68:O69" si="95">SUM(I68:N68)</f>
        <v>0</v>
      </c>
    </row>
    <row r="69" spans="2:15" x14ac:dyDescent="0.25">
      <c r="B69" s="3"/>
      <c r="C69" s="3"/>
      <c r="D69" s="3"/>
      <c r="E69" s="2" t="e">
        <f t="shared" si="5"/>
        <v>#DIV/0!</v>
      </c>
      <c r="F69" s="3"/>
      <c r="G69" s="3"/>
      <c r="H69">
        <f t="shared" si="60"/>
        <v>0</v>
      </c>
      <c r="L69">
        <f t="shared" si="7"/>
        <v>0</v>
      </c>
      <c r="M69">
        <f t="shared" si="8"/>
        <v>0</v>
      </c>
      <c r="O69">
        <f t="shared" si="95"/>
        <v>0</v>
      </c>
    </row>
    <row r="70" spans="2:15" x14ac:dyDescent="0.25">
      <c r="B70" s="3"/>
      <c r="C70" s="3"/>
      <c r="D70" s="3"/>
      <c r="E70" s="2" t="e">
        <f t="shared" si="5"/>
        <v>#DIV/0!</v>
      </c>
      <c r="F70" s="3"/>
      <c r="G70" s="3"/>
      <c r="H70">
        <f t="shared" si="60"/>
        <v>0</v>
      </c>
      <c r="L70">
        <f t="shared" si="7"/>
        <v>0</v>
      </c>
      <c r="M70">
        <f t="shared" si="8"/>
        <v>0</v>
      </c>
      <c r="O70">
        <f t="shared" ref="O70" si="96">SUM(I70:N70)</f>
        <v>0</v>
      </c>
    </row>
    <row r="71" spans="2:15" x14ac:dyDescent="0.25">
      <c r="B71" s="3"/>
      <c r="C71" s="3"/>
      <c r="D71" s="3"/>
      <c r="E71" s="2" t="e">
        <f t="shared" si="5"/>
        <v>#DIV/0!</v>
      </c>
      <c r="F71" s="3"/>
      <c r="G71" s="3"/>
      <c r="H71">
        <f t="shared" si="60"/>
        <v>0</v>
      </c>
      <c r="L71">
        <f t="shared" si="7"/>
        <v>0</v>
      </c>
      <c r="M71">
        <f t="shared" si="8"/>
        <v>0</v>
      </c>
      <c r="O71">
        <f t="shared" ref="O71:O74" si="97">SUM(I71:N71)</f>
        <v>0</v>
      </c>
    </row>
    <row r="72" spans="2:15" x14ac:dyDescent="0.25">
      <c r="B72" s="3"/>
      <c r="C72" s="3"/>
      <c r="D72" s="3"/>
      <c r="E72" s="2" t="e">
        <f t="shared" si="5"/>
        <v>#DIV/0!</v>
      </c>
      <c r="F72" s="3"/>
      <c r="G72" s="3"/>
      <c r="H72">
        <f t="shared" si="60"/>
        <v>0</v>
      </c>
      <c r="L72">
        <f t="shared" si="7"/>
        <v>0</v>
      </c>
      <c r="M72">
        <f t="shared" si="8"/>
        <v>0</v>
      </c>
      <c r="O72">
        <f t="shared" si="97"/>
        <v>0</v>
      </c>
    </row>
    <row r="73" spans="2:15" x14ac:dyDescent="0.25">
      <c r="B73" s="3"/>
      <c r="C73" s="3"/>
      <c r="D73" s="3"/>
      <c r="E73" s="2" t="e">
        <f t="shared" si="5"/>
        <v>#DIV/0!</v>
      </c>
      <c r="F73" s="3"/>
      <c r="G73" s="3"/>
      <c r="H73">
        <f t="shared" si="60"/>
        <v>0</v>
      </c>
      <c r="L73">
        <f t="shared" si="7"/>
        <v>0</v>
      </c>
      <c r="M73">
        <f t="shared" si="8"/>
        <v>0</v>
      </c>
      <c r="O73">
        <f t="shared" si="97"/>
        <v>0</v>
      </c>
    </row>
    <row r="74" spans="2:15" ht="15.75" customHeight="1" x14ac:dyDescent="0.25">
      <c r="B74" s="3"/>
      <c r="C74" s="3"/>
      <c r="D74" s="3"/>
      <c r="E74" s="2" t="e">
        <f t="shared" si="5"/>
        <v>#DIV/0!</v>
      </c>
      <c r="F74" s="3"/>
      <c r="G74" s="3"/>
      <c r="H74">
        <f>F74-G74</f>
        <v>0</v>
      </c>
      <c r="L74">
        <f t="shared" si="7"/>
        <v>0</v>
      </c>
      <c r="M74">
        <f t="shared" si="8"/>
        <v>0</v>
      </c>
      <c r="O74">
        <f t="shared" si="97"/>
        <v>0</v>
      </c>
    </row>
    <row r="75" spans="2:15" ht="15" customHeight="1" x14ac:dyDescent="0.25">
      <c r="B75" s="3"/>
      <c r="C75" s="3"/>
      <c r="D75" s="3"/>
      <c r="E75" s="2" t="e">
        <f t="shared" si="5"/>
        <v>#DIV/0!</v>
      </c>
      <c r="F75" s="3"/>
      <c r="G75" s="3"/>
      <c r="H75">
        <f t="shared" ref="H75:H138" si="98">F75-G75</f>
        <v>0</v>
      </c>
      <c r="L75">
        <f t="shared" si="7"/>
        <v>0</v>
      </c>
      <c r="M75">
        <f t="shared" si="8"/>
        <v>0</v>
      </c>
      <c r="O75">
        <f t="shared" ref="O75:O138" si="99">SUM(I75:N75)</f>
        <v>0</v>
      </c>
    </row>
    <row r="76" spans="2:15" x14ac:dyDescent="0.25">
      <c r="B76" s="3"/>
      <c r="C76" s="3"/>
      <c r="D76" s="3"/>
      <c r="E76" s="2" t="e">
        <f t="shared" si="5"/>
        <v>#DIV/0!</v>
      </c>
      <c r="F76" s="3"/>
      <c r="G76" s="3"/>
      <c r="H76">
        <f t="shared" si="98"/>
        <v>0</v>
      </c>
      <c r="L76">
        <f t="shared" si="7"/>
        <v>0</v>
      </c>
      <c r="M76">
        <f t="shared" si="8"/>
        <v>0</v>
      </c>
      <c r="O76">
        <f t="shared" si="99"/>
        <v>0</v>
      </c>
    </row>
    <row r="77" spans="2:15" x14ac:dyDescent="0.25">
      <c r="B77" s="3"/>
      <c r="C77" s="3"/>
      <c r="D77" s="3"/>
      <c r="E77" s="2" t="e">
        <f t="shared" si="5"/>
        <v>#DIV/0!</v>
      </c>
      <c r="H77">
        <f t="shared" si="98"/>
        <v>0</v>
      </c>
      <c r="L77">
        <v>0</v>
      </c>
      <c r="M77">
        <f t="shared" si="8"/>
        <v>0</v>
      </c>
      <c r="O77">
        <f t="shared" si="99"/>
        <v>0</v>
      </c>
    </row>
    <row r="78" spans="2:15" ht="14.25" customHeight="1" x14ac:dyDescent="0.25">
      <c r="B78" s="3"/>
      <c r="C78" s="3"/>
      <c r="D78" s="3"/>
      <c r="E78" s="2" t="e">
        <f t="shared" si="5"/>
        <v>#DIV/0!</v>
      </c>
      <c r="H78">
        <f t="shared" si="98"/>
        <v>0</v>
      </c>
      <c r="L78">
        <v>0</v>
      </c>
      <c r="M78">
        <f t="shared" si="8"/>
        <v>0</v>
      </c>
      <c r="O78">
        <f t="shared" si="99"/>
        <v>0</v>
      </c>
    </row>
    <row r="79" spans="2:15" x14ac:dyDescent="0.25">
      <c r="B79" s="3"/>
      <c r="C79" s="3"/>
      <c r="D79" s="3"/>
      <c r="E79" s="2" t="e">
        <f t="shared" si="5"/>
        <v>#DIV/0!</v>
      </c>
      <c r="H79">
        <f t="shared" si="98"/>
        <v>0</v>
      </c>
      <c r="L79">
        <f t="shared" ref="L79:L86" si="100">B79*10</f>
        <v>0</v>
      </c>
      <c r="M79">
        <f t="shared" si="8"/>
        <v>0</v>
      </c>
      <c r="O79">
        <f t="shared" si="99"/>
        <v>0</v>
      </c>
    </row>
    <row r="80" spans="2:15" x14ac:dyDescent="0.25">
      <c r="B80" s="3"/>
      <c r="C80" s="3"/>
      <c r="D80" s="3"/>
      <c r="E80" s="2" t="e">
        <f t="shared" si="5"/>
        <v>#DIV/0!</v>
      </c>
      <c r="H80">
        <f t="shared" si="98"/>
        <v>0</v>
      </c>
      <c r="L80">
        <f t="shared" si="100"/>
        <v>0</v>
      </c>
      <c r="M80">
        <f t="shared" si="8"/>
        <v>0</v>
      </c>
      <c r="O80">
        <f>SUM(I80:N80)</f>
        <v>0</v>
      </c>
    </row>
    <row r="81" spans="2:15" x14ac:dyDescent="0.25">
      <c r="B81" s="3"/>
      <c r="C81" s="3"/>
      <c r="D81" s="3"/>
      <c r="E81" s="2" t="e">
        <f t="shared" si="5"/>
        <v>#DIV/0!</v>
      </c>
      <c r="H81">
        <f t="shared" si="98"/>
        <v>0</v>
      </c>
      <c r="L81">
        <f t="shared" si="100"/>
        <v>0</v>
      </c>
      <c r="M81">
        <f t="shared" si="8"/>
        <v>0</v>
      </c>
      <c r="O81">
        <f t="shared" ref="O81:O88" si="101">SUM(I81:N81)</f>
        <v>0</v>
      </c>
    </row>
    <row r="82" spans="2:15" x14ac:dyDescent="0.25">
      <c r="B82" s="3"/>
      <c r="C82" s="3"/>
      <c r="D82" s="3"/>
      <c r="E82" s="2" t="e">
        <f t="shared" si="5"/>
        <v>#DIV/0!</v>
      </c>
      <c r="L82">
        <f t="shared" si="100"/>
        <v>0</v>
      </c>
      <c r="M82">
        <f t="shared" si="8"/>
        <v>0</v>
      </c>
      <c r="O82">
        <f t="shared" si="101"/>
        <v>0</v>
      </c>
    </row>
    <row r="83" spans="2:15" x14ac:dyDescent="0.25">
      <c r="B83" s="3"/>
      <c r="C83" s="3"/>
      <c r="D83" s="3"/>
      <c r="E83" s="2" t="e">
        <f t="shared" si="5"/>
        <v>#DIV/0!</v>
      </c>
      <c r="H83">
        <f t="shared" ref="H83:H88" si="102">F83-G83</f>
        <v>0</v>
      </c>
      <c r="L83">
        <f t="shared" si="100"/>
        <v>0</v>
      </c>
      <c r="M83">
        <f t="shared" si="8"/>
        <v>0</v>
      </c>
      <c r="O83">
        <f t="shared" si="101"/>
        <v>0</v>
      </c>
    </row>
    <row r="84" spans="2:15" x14ac:dyDescent="0.25">
      <c r="B84" s="3"/>
      <c r="C84" s="3"/>
      <c r="D84" s="3"/>
      <c r="E84" s="2" t="e">
        <f t="shared" si="5"/>
        <v>#DIV/0!</v>
      </c>
      <c r="H84">
        <f t="shared" si="102"/>
        <v>0</v>
      </c>
      <c r="L84">
        <f t="shared" si="100"/>
        <v>0</v>
      </c>
      <c r="M84">
        <f t="shared" si="8"/>
        <v>0</v>
      </c>
      <c r="O84">
        <f t="shared" si="101"/>
        <v>0</v>
      </c>
    </row>
    <row r="85" spans="2:15" x14ac:dyDescent="0.25">
      <c r="B85" s="3"/>
      <c r="C85" s="3"/>
      <c r="D85" s="3"/>
      <c r="E85" s="2" t="e">
        <f t="shared" si="5"/>
        <v>#DIV/0!</v>
      </c>
      <c r="H85">
        <f t="shared" si="102"/>
        <v>0</v>
      </c>
      <c r="L85">
        <f t="shared" si="100"/>
        <v>0</v>
      </c>
      <c r="M85">
        <f t="shared" si="8"/>
        <v>0</v>
      </c>
      <c r="O85">
        <f t="shared" si="101"/>
        <v>0</v>
      </c>
    </row>
    <row r="86" spans="2:15" x14ac:dyDescent="0.25">
      <c r="B86" s="3"/>
      <c r="C86" s="3"/>
      <c r="D86" s="3"/>
      <c r="E86" s="2" t="e">
        <f t="shared" si="5"/>
        <v>#DIV/0!</v>
      </c>
      <c r="H86">
        <f t="shared" si="102"/>
        <v>0</v>
      </c>
      <c r="L86">
        <f t="shared" si="100"/>
        <v>0</v>
      </c>
      <c r="M86">
        <f t="shared" si="8"/>
        <v>0</v>
      </c>
      <c r="O86">
        <f t="shared" si="101"/>
        <v>0</v>
      </c>
    </row>
    <row r="87" spans="2:15" ht="14.25" customHeight="1" x14ac:dyDescent="0.25">
      <c r="B87" s="3"/>
      <c r="C87" s="3"/>
      <c r="D87" s="3"/>
      <c r="E87" s="2" t="e">
        <f t="shared" ref="E87:E150" si="103">(B87)/(B87+C87+D87)</f>
        <v>#DIV/0!</v>
      </c>
      <c r="H87">
        <f t="shared" si="102"/>
        <v>0</v>
      </c>
      <c r="L87">
        <v>0</v>
      </c>
      <c r="M87">
        <f t="shared" ref="M87:M126" si="104">D87*5</f>
        <v>0</v>
      </c>
      <c r="O87">
        <f t="shared" si="101"/>
        <v>0</v>
      </c>
    </row>
    <row r="88" spans="2:15" x14ac:dyDescent="0.25">
      <c r="B88" s="3"/>
      <c r="C88" s="3"/>
      <c r="D88" s="3"/>
      <c r="E88" s="2" t="e">
        <f t="shared" si="103"/>
        <v>#DIV/0!</v>
      </c>
      <c r="H88">
        <f t="shared" si="102"/>
        <v>0</v>
      </c>
      <c r="L88">
        <f t="shared" ref="L88:L151" si="105">B88*10</f>
        <v>0</v>
      </c>
      <c r="M88">
        <f t="shared" si="104"/>
        <v>0</v>
      </c>
      <c r="O88">
        <f t="shared" si="101"/>
        <v>0</v>
      </c>
    </row>
    <row r="89" spans="2:15" x14ac:dyDescent="0.25">
      <c r="B89" s="3"/>
      <c r="C89" s="3"/>
      <c r="D89" s="3"/>
      <c r="E89" s="2" t="e">
        <f t="shared" si="103"/>
        <v>#DIV/0!</v>
      </c>
      <c r="H89">
        <f t="shared" si="98"/>
        <v>0</v>
      </c>
      <c r="L89">
        <f t="shared" si="105"/>
        <v>0</v>
      </c>
      <c r="M89">
        <f t="shared" si="104"/>
        <v>0</v>
      </c>
      <c r="O89">
        <f t="shared" si="99"/>
        <v>0</v>
      </c>
    </row>
    <row r="90" spans="2:15" x14ac:dyDescent="0.25">
      <c r="B90" s="3"/>
      <c r="C90" s="3"/>
      <c r="D90" s="3"/>
      <c r="E90" s="2" t="e">
        <f t="shared" si="103"/>
        <v>#DIV/0!</v>
      </c>
      <c r="H90">
        <f t="shared" si="98"/>
        <v>0</v>
      </c>
      <c r="L90">
        <f t="shared" si="105"/>
        <v>0</v>
      </c>
      <c r="M90">
        <f t="shared" si="104"/>
        <v>0</v>
      </c>
      <c r="O90">
        <f t="shared" si="99"/>
        <v>0</v>
      </c>
    </row>
    <row r="91" spans="2:15" x14ac:dyDescent="0.25">
      <c r="B91" s="3"/>
      <c r="C91" s="3"/>
      <c r="D91" s="3"/>
      <c r="E91" s="2" t="e">
        <f t="shared" si="103"/>
        <v>#DIV/0!</v>
      </c>
      <c r="H91">
        <f t="shared" si="98"/>
        <v>0</v>
      </c>
      <c r="L91">
        <f t="shared" si="105"/>
        <v>0</v>
      </c>
      <c r="M91">
        <f t="shared" si="104"/>
        <v>0</v>
      </c>
      <c r="O91">
        <f t="shared" si="99"/>
        <v>0</v>
      </c>
    </row>
    <row r="92" spans="2:15" ht="14.25" customHeight="1" x14ac:dyDescent="0.25">
      <c r="B92" s="3"/>
      <c r="C92" s="3"/>
      <c r="D92" s="3"/>
      <c r="E92" s="2" t="e">
        <f t="shared" si="103"/>
        <v>#DIV/0!</v>
      </c>
      <c r="H92">
        <f t="shared" si="98"/>
        <v>0</v>
      </c>
      <c r="L92">
        <v>0</v>
      </c>
      <c r="M92">
        <f t="shared" si="104"/>
        <v>0</v>
      </c>
      <c r="O92">
        <f t="shared" si="99"/>
        <v>0</v>
      </c>
    </row>
    <row r="93" spans="2:15" ht="14.25" customHeight="1" x14ac:dyDescent="0.25">
      <c r="B93" s="3"/>
      <c r="C93" s="3"/>
      <c r="D93" s="3"/>
      <c r="E93" s="2" t="e">
        <f t="shared" si="103"/>
        <v>#DIV/0!</v>
      </c>
      <c r="H93">
        <f t="shared" si="98"/>
        <v>0</v>
      </c>
      <c r="L93">
        <v>0</v>
      </c>
      <c r="M93">
        <f t="shared" si="104"/>
        <v>0</v>
      </c>
      <c r="O93">
        <f t="shared" si="99"/>
        <v>0</v>
      </c>
    </row>
    <row r="94" spans="2:15" x14ac:dyDescent="0.25">
      <c r="B94" s="3"/>
      <c r="C94" s="3"/>
      <c r="D94" s="3"/>
      <c r="E94" s="2" t="e">
        <f t="shared" si="103"/>
        <v>#DIV/0!</v>
      </c>
      <c r="H94">
        <f t="shared" si="98"/>
        <v>0</v>
      </c>
      <c r="L94">
        <f t="shared" ref="L94" si="106">B94*10</f>
        <v>0</v>
      </c>
      <c r="M94">
        <f t="shared" si="104"/>
        <v>0</v>
      </c>
      <c r="O94">
        <f t="shared" si="99"/>
        <v>0</v>
      </c>
    </row>
    <row r="95" spans="2:15" x14ac:dyDescent="0.25">
      <c r="B95" s="3"/>
      <c r="C95" s="3"/>
      <c r="D95" s="3"/>
      <c r="E95" s="2" t="e">
        <f t="shared" si="103"/>
        <v>#DIV/0!</v>
      </c>
      <c r="H95">
        <f t="shared" si="98"/>
        <v>0</v>
      </c>
      <c r="L95">
        <f t="shared" si="105"/>
        <v>0</v>
      </c>
      <c r="M95">
        <f t="shared" si="104"/>
        <v>0</v>
      </c>
      <c r="O95">
        <f t="shared" si="99"/>
        <v>0</v>
      </c>
    </row>
    <row r="96" spans="2:15" x14ac:dyDescent="0.25">
      <c r="B96" s="3"/>
      <c r="C96" s="3"/>
      <c r="D96" s="3"/>
      <c r="E96" s="2" t="e">
        <f t="shared" si="103"/>
        <v>#DIV/0!</v>
      </c>
      <c r="H96">
        <f t="shared" si="98"/>
        <v>0</v>
      </c>
      <c r="L96">
        <f t="shared" si="105"/>
        <v>0</v>
      </c>
      <c r="M96">
        <f t="shared" si="104"/>
        <v>0</v>
      </c>
      <c r="O96">
        <f t="shared" si="99"/>
        <v>0</v>
      </c>
    </row>
    <row r="97" spans="2:15" x14ac:dyDescent="0.25">
      <c r="B97" s="3"/>
      <c r="C97" s="3"/>
      <c r="D97" s="3"/>
      <c r="E97" s="2" t="e">
        <f t="shared" si="103"/>
        <v>#DIV/0!</v>
      </c>
      <c r="H97">
        <f t="shared" si="98"/>
        <v>0</v>
      </c>
      <c r="L97">
        <f t="shared" si="105"/>
        <v>0</v>
      </c>
      <c r="M97">
        <f t="shared" si="104"/>
        <v>0</v>
      </c>
      <c r="O97">
        <f t="shared" si="99"/>
        <v>0</v>
      </c>
    </row>
    <row r="98" spans="2:15" x14ac:dyDescent="0.25">
      <c r="B98" s="3"/>
      <c r="C98" s="3"/>
      <c r="D98" s="3"/>
      <c r="E98" s="2" t="e">
        <f t="shared" si="103"/>
        <v>#DIV/0!</v>
      </c>
      <c r="H98">
        <f t="shared" si="98"/>
        <v>0</v>
      </c>
      <c r="L98">
        <f t="shared" si="105"/>
        <v>0</v>
      </c>
      <c r="M98">
        <f t="shared" si="104"/>
        <v>0</v>
      </c>
      <c r="O98">
        <f t="shared" si="99"/>
        <v>0</v>
      </c>
    </row>
    <row r="99" spans="2:15" x14ac:dyDescent="0.25">
      <c r="B99" s="3"/>
      <c r="C99" s="3"/>
      <c r="D99" s="3"/>
      <c r="E99" s="2" t="e">
        <f t="shared" si="103"/>
        <v>#DIV/0!</v>
      </c>
      <c r="H99">
        <f t="shared" si="98"/>
        <v>0</v>
      </c>
      <c r="L99">
        <f t="shared" si="105"/>
        <v>0</v>
      </c>
      <c r="M99">
        <f t="shared" si="104"/>
        <v>0</v>
      </c>
      <c r="O99">
        <f t="shared" si="99"/>
        <v>0</v>
      </c>
    </row>
    <row r="100" spans="2:15" x14ac:dyDescent="0.25">
      <c r="B100" s="3"/>
      <c r="C100" s="3"/>
      <c r="D100" s="3"/>
      <c r="E100" s="2" t="e">
        <f t="shared" si="103"/>
        <v>#DIV/0!</v>
      </c>
      <c r="H100">
        <f t="shared" si="98"/>
        <v>0</v>
      </c>
      <c r="L100">
        <f t="shared" si="105"/>
        <v>0</v>
      </c>
      <c r="M100">
        <f t="shared" si="104"/>
        <v>0</v>
      </c>
      <c r="O100">
        <f t="shared" si="99"/>
        <v>0</v>
      </c>
    </row>
    <row r="101" spans="2:15" x14ac:dyDescent="0.25">
      <c r="B101" s="3"/>
      <c r="C101" s="3"/>
      <c r="D101" s="3"/>
      <c r="E101" s="2" t="e">
        <f t="shared" si="103"/>
        <v>#DIV/0!</v>
      </c>
      <c r="H101">
        <f t="shared" si="98"/>
        <v>0</v>
      </c>
      <c r="L101">
        <f t="shared" si="105"/>
        <v>0</v>
      </c>
      <c r="M101">
        <f t="shared" si="104"/>
        <v>0</v>
      </c>
      <c r="O101">
        <f t="shared" si="99"/>
        <v>0</v>
      </c>
    </row>
    <row r="102" spans="2:15" x14ac:dyDescent="0.25">
      <c r="B102" s="3"/>
      <c r="C102" s="3"/>
      <c r="D102" s="3"/>
      <c r="E102" s="2" t="e">
        <f t="shared" si="103"/>
        <v>#DIV/0!</v>
      </c>
      <c r="H102">
        <f t="shared" si="98"/>
        <v>0</v>
      </c>
      <c r="L102">
        <f t="shared" si="105"/>
        <v>0</v>
      </c>
      <c r="M102">
        <f t="shared" si="104"/>
        <v>0</v>
      </c>
      <c r="O102">
        <f t="shared" si="99"/>
        <v>0</v>
      </c>
    </row>
    <row r="103" spans="2:15" ht="14.25" customHeight="1" x14ac:dyDescent="0.25">
      <c r="B103" s="3"/>
      <c r="C103" s="3"/>
      <c r="D103" s="3"/>
      <c r="E103" s="2" t="e">
        <f t="shared" si="103"/>
        <v>#DIV/0!</v>
      </c>
      <c r="H103">
        <f t="shared" si="98"/>
        <v>0</v>
      </c>
      <c r="L103">
        <v>0</v>
      </c>
      <c r="M103">
        <f t="shared" si="104"/>
        <v>0</v>
      </c>
      <c r="O103">
        <f t="shared" si="99"/>
        <v>0</v>
      </c>
    </row>
    <row r="104" spans="2:15" ht="14.25" customHeight="1" x14ac:dyDescent="0.25">
      <c r="B104" s="3"/>
      <c r="C104" s="3"/>
      <c r="D104" s="3"/>
      <c r="E104" s="2" t="e">
        <f t="shared" si="103"/>
        <v>#DIV/0!</v>
      </c>
      <c r="H104">
        <f t="shared" si="98"/>
        <v>0</v>
      </c>
      <c r="L104">
        <v>0</v>
      </c>
      <c r="M104">
        <f t="shared" si="104"/>
        <v>0</v>
      </c>
      <c r="O104">
        <f t="shared" si="99"/>
        <v>0</v>
      </c>
    </row>
    <row r="105" spans="2:15" x14ac:dyDescent="0.25">
      <c r="B105" s="3"/>
      <c r="C105" s="3"/>
      <c r="D105" s="3"/>
      <c r="E105" s="2" t="e">
        <f t="shared" si="103"/>
        <v>#DIV/0!</v>
      </c>
      <c r="H105">
        <f t="shared" si="98"/>
        <v>0</v>
      </c>
      <c r="L105">
        <f t="shared" si="105"/>
        <v>0</v>
      </c>
      <c r="M105">
        <f t="shared" si="104"/>
        <v>0</v>
      </c>
      <c r="O105">
        <f t="shared" si="99"/>
        <v>0</v>
      </c>
    </row>
    <row r="106" spans="2:15" ht="14.25" customHeight="1" x14ac:dyDescent="0.25">
      <c r="B106" s="3"/>
      <c r="C106" s="3"/>
      <c r="D106" s="3"/>
      <c r="E106" s="2" t="e">
        <f t="shared" si="103"/>
        <v>#DIV/0!</v>
      </c>
      <c r="H106">
        <f t="shared" si="98"/>
        <v>0</v>
      </c>
      <c r="L106">
        <v>0</v>
      </c>
      <c r="M106">
        <f t="shared" si="104"/>
        <v>0</v>
      </c>
      <c r="O106">
        <f t="shared" si="99"/>
        <v>0</v>
      </c>
    </row>
    <row r="107" spans="2:15" x14ac:dyDescent="0.25">
      <c r="B107" s="3"/>
      <c r="C107" s="3"/>
      <c r="D107" s="3"/>
      <c r="E107" s="2" t="e">
        <f t="shared" si="103"/>
        <v>#DIV/0!</v>
      </c>
      <c r="H107">
        <f t="shared" si="98"/>
        <v>0</v>
      </c>
      <c r="L107">
        <f t="shared" ref="L107:L109" si="107">B107*10</f>
        <v>0</v>
      </c>
      <c r="M107">
        <f t="shared" si="104"/>
        <v>0</v>
      </c>
      <c r="O107">
        <f t="shared" si="99"/>
        <v>0</v>
      </c>
    </row>
    <row r="108" spans="2:15" x14ac:dyDescent="0.25">
      <c r="B108" s="3"/>
      <c r="C108" s="3"/>
      <c r="D108" s="3"/>
      <c r="E108" s="2" t="e">
        <f t="shared" si="103"/>
        <v>#DIV/0!</v>
      </c>
      <c r="H108">
        <f t="shared" si="98"/>
        <v>0</v>
      </c>
      <c r="L108">
        <f t="shared" si="107"/>
        <v>0</v>
      </c>
      <c r="M108">
        <f t="shared" si="104"/>
        <v>0</v>
      </c>
      <c r="O108">
        <f t="shared" si="99"/>
        <v>0</v>
      </c>
    </row>
    <row r="109" spans="2:15" ht="16.5" customHeight="1" x14ac:dyDescent="0.25">
      <c r="B109" s="3"/>
      <c r="C109" s="3"/>
      <c r="D109" s="3"/>
      <c r="E109" s="2" t="e">
        <f t="shared" si="103"/>
        <v>#DIV/0!</v>
      </c>
      <c r="H109">
        <f t="shared" si="98"/>
        <v>0</v>
      </c>
      <c r="L109">
        <f t="shared" si="107"/>
        <v>0</v>
      </c>
      <c r="M109">
        <f t="shared" si="104"/>
        <v>0</v>
      </c>
      <c r="O109">
        <f t="shared" si="99"/>
        <v>0</v>
      </c>
    </row>
    <row r="110" spans="2:15" ht="14.25" customHeight="1" x14ac:dyDescent="0.25">
      <c r="B110" s="3"/>
      <c r="C110" s="3"/>
      <c r="D110" s="3"/>
      <c r="E110" s="2" t="e">
        <f t="shared" si="103"/>
        <v>#DIV/0!</v>
      </c>
      <c r="H110">
        <f t="shared" si="98"/>
        <v>0</v>
      </c>
      <c r="L110">
        <v>0</v>
      </c>
      <c r="M110">
        <f t="shared" si="104"/>
        <v>0</v>
      </c>
      <c r="O110">
        <f t="shared" si="99"/>
        <v>0</v>
      </c>
    </row>
    <row r="111" spans="2:15" x14ac:dyDescent="0.25">
      <c r="B111" s="3"/>
      <c r="C111" s="3"/>
      <c r="D111" s="3"/>
      <c r="E111" s="2" t="e">
        <f t="shared" si="103"/>
        <v>#DIV/0!</v>
      </c>
      <c r="H111">
        <f t="shared" si="98"/>
        <v>0</v>
      </c>
      <c r="L111">
        <f t="shared" ref="L111" si="108">B111*10</f>
        <v>0</v>
      </c>
      <c r="M111">
        <f t="shared" si="104"/>
        <v>0</v>
      </c>
      <c r="O111">
        <f t="shared" si="99"/>
        <v>0</v>
      </c>
    </row>
    <row r="112" spans="2:15" x14ac:dyDescent="0.25">
      <c r="B112" s="3"/>
      <c r="C112" s="3"/>
      <c r="D112" s="3"/>
      <c r="E112" s="2" t="e">
        <f t="shared" si="103"/>
        <v>#DIV/0!</v>
      </c>
      <c r="H112">
        <f t="shared" si="98"/>
        <v>0</v>
      </c>
      <c r="L112">
        <f t="shared" si="105"/>
        <v>0</v>
      </c>
      <c r="M112">
        <f t="shared" si="104"/>
        <v>0</v>
      </c>
      <c r="O112">
        <f t="shared" si="99"/>
        <v>0</v>
      </c>
    </row>
    <row r="113" spans="2:15" x14ac:dyDescent="0.25">
      <c r="B113" s="3"/>
      <c r="C113" s="3"/>
      <c r="D113" s="3"/>
      <c r="E113" s="2" t="e">
        <f t="shared" si="103"/>
        <v>#DIV/0!</v>
      </c>
      <c r="H113">
        <f t="shared" si="98"/>
        <v>0</v>
      </c>
      <c r="L113">
        <f t="shared" si="105"/>
        <v>0</v>
      </c>
      <c r="M113">
        <f t="shared" si="104"/>
        <v>0</v>
      </c>
      <c r="O113">
        <f t="shared" si="99"/>
        <v>0</v>
      </c>
    </row>
    <row r="114" spans="2:15" ht="14.25" customHeight="1" x14ac:dyDescent="0.25">
      <c r="B114" s="3"/>
      <c r="C114" s="3"/>
      <c r="D114" s="3"/>
      <c r="E114" s="2" t="e">
        <f t="shared" si="103"/>
        <v>#DIV/0!</v>
      </c>
      <c r="H114">
        <f t="shared" si="98"/>
        <v>0</v>
      </c>
      <c r="L114">
        <v>0</v>
      </c>
      <c r="M114">
        <f t="shared" si="104"/>
        <v>0</v>
      </c>
      <c r="O114">
        <f t="shared" si="99"/>
        <v>0</v>
      </c>
    </row>
    <row r="115" spans="2:15" x14ac:dyDescent="0.25">
      <c r="B115" s="3"/>
      <c r="C115" s="3"/>
      <c r="D115" s="3"/>
      <c r="E115" s="2" t="e">
        <f t="shared" si="103"/>
        <v>#DIV/0!</v>
      </c>
      <c r="H115">
        <f t="shared" si="98"/>
        <v>0</v>
      </c>
      <c r="L115">
        <f t="shared" si="105"/>
        <v>0</v>
      </c>
      <c r="M115">
        <f t="shared" si="104"/>
        <v>0</v>
      </c>
      <c r="O115">
        <f t="shared" si="99"/>
        <v>0</v>
      </c>
    </row>
    <row r="116" spans="2:15" x14ac:dyDescent="0.25">
      <c r="B116" s="3"/>
      <c r="C116" s="3"/>
      <c r="D116" s="3"/>
      <c r="E116" s="2" t="e">
        <f t="shared" si="103"/>
        <v>#DIV/0!</v>
      </c>
      <c r="H116">
        <f t="shared" si="98"/>
        <v>0</v>
      </c>
      <c r="L116">
        <f t="shared" si="105"/>
        <v>0</v>
      </c>
      <c r="M116">
        <f t="shared" si="104"/>
        <v>0</v>
      </c>
      <c r="O116">
        <f t="shared" si="99"/>
        <v>0</v>
      </c>
    </row>
    <row r="117" spans="2:15" x14ac:dyDescent="0.25">
      <c r="B117" s="3"/>
      <c r="C117" s="3"/>
      <c r="D117" s="3"/>
      <c r="E117" s="2" t="e">
        <f t="shared" si="103"/>
        <v>#DIV/0!</v>
      </c>
      <c r="H117">
        <f t="shared" si="98"/>
        <v>0</v>
      </c>
      <c r="L117">
        <f t="shared" si="105"/>
        <v>0</v>
      </c>
      <c r="M117">
        <f t="shared" si="104"/>
        <v>0</v>
      </c>
      <c r="O117">
        <f t="shared" si="99"/>
        <v>0</v>
      </c>
    </row>
    <row r="118" spans="2:15" x14ac:dyDescent="0.25">
      <c r="B118" s="3"/>
      <c r="C118" s="3"/>
      <c r="D118" s="3"/>
      <c r="E118" s="2" t="e">
        <f t="shared" si="103"/>
        <v>#DIV/0!</v>
      </c>
      <c r="H118">
        <f t="shared" si="98"/>
        <v>0</v>
      </c>
      <c r="L118">
        <f t="shared" si="105"/>
        <v>0</v>
      </c>
      <c r="M118">
        <f t="shared" si="104"/>
        <v>0</v>
      </c>
      <c r="O118">
        <f t="shared" si="99"/>
        <v>0</v>
      </c>
    </row>
    <row r="119" spans="2:15" x14ac:dyDescent="0.25">
      <c r="B119" s="3"/>
      <c r="C119" s="3"/>
      <c r="D119" s="3"/>
      <c r="E119" s="2" t="e">
        <f t="shared" si="103"/>
        <v>#DIV/0!</v>
      </c>
      <c r="H119">
        <f t="shared" si="98"/>
        <v>0</v>
      </c>
      <c r="L119">
        <f t="shared" si="105"/>
        <v>0</v>
      </c>
      <c r="M119">
        <f t="shared" si="104"/>
        <v>0</v>
      </c>
      <c r="O119">
        <f t="shared" si="99"/>
        <v>0</v>
      </c>
    </row>
    <row r="120" spans="2:15" x14ac:dyDescent="0.25">
      <c r="E120" s="2" t="e">
        <f t="shared" si="103"/>
        <v>#DIV/0!</v>
      </c>
      <c r="H120">
        <f t="shared" si="98"/>
        <v>0</v>
      </c>
      <c r="L120">
        <f t="shared" si="105"/>
        <v>0</v>
      </c>
      <c r="M120">
        <f t="shared" si="104"/>
        <v>0</v>
      </c>
      <c r="O120">
        <f t="shared" si="99"/>
        <v>0</v>
      </c>
    </row>
    <row r="121" spans="2:15" x14ac:dyDescent="0.25">
      <c r="E121" s="2" t="e">
        <f t="shared" si="103"/>
        <v>#DIV/0!</v>
      </c>
      <c r="H121">
        <f t="shared" si="98"/>
        <v>0</v>
      </c>
      <c r="L121">
        <f t="shared" si="105"/>
        <v>0</v>
      </c>
      <c r="M121">
        <f t="shared" si="104"/>
        <v>0</v>
      </c>
      <c r="O121">
        <f t="shared" si="99"/>
        <v>0</v>
      </c>
    </row>
    <row r="122" spans="2:15" x14ac:dyDescent="0.25">
      <c r="E122" s="2" t="e">
        <f t="shared" si="103"/>
        <v>#DIV/0!</v>
      </c>
      <c r="H122">
        <f t="shared" si="98"/>
        <v>0</v>
      </c>
      <c r="L122">
        <f t="shared" si="105"/>
        <v>0</v>
      </c>
      <c r="M122">
        <f t="shared" si="104"/>
        <v>0</v>
      </c>
      <c r="O122">
        <f t="shared" si="99"/>
        <v>0</v>
      </c>
    </row>
    <row r="123" spans="2:15" x14ac:dyDescent="0.25">
      <c r="E123" s="2" t="e">
        <f t="shared" si="103"/>
        <v>#DIV/0!</v>
      </c>
      <c r="H123">
        <f t="shared" si="98"/>
        <v>0</v>
      </c>
      <c r="L123">
        <f t="shared" si="105"/>
        <v>0</v>
      </c>
      <c r="M123">
        <f t="shared" si="104"/>
        <v>0</v>
      </c>
      <c r="O123">
        <f t="shared" si="99"/>
        <v>0</v>
      </c>
    </row>
    <row r="124" spans="2:15" x14ac:dyDescent="0.25">
      <c r="E124" s="2" t="e">
        <f t="shared" si="103"/>
        <v>#DIV/0!</v>
      </c>
      <c r="H124">
        <f t="shared" si="98"/>
        <v>0</v>
      </c>
      <c r="L124">
        <f t="shared" si="105"/>
        <v>0</v>
      </c>
      <c r="M124">
        <f t="shared" si="104"/>
        <v>0</v>
      </c>
      <c r="O124">
        <f t="shared" si="99"/>
        <v>0</v>
      </c>
    </row>
    <row r="125" spans="2:15" x14ac:dyDescent="0.25">
      <c r="E125" s="2" t="e">
        <f t="shared" si="103"/>
        <v>#DIV/0!</v>
      </c>
      <c r="H125">
        <f t="shared" si="98"/>
        <v>0</v>
      </c>
      <c r="L125">
        <f t="shared" si="105"/>
        <v>0</v>
      </c>
      <c r="M125">
        <f t="shared" si="104"/>
        <v>0</v>
      </c>
      <c r="O125">
        <f t="shared" si="99"/>
        <v>0</v>
      </c>
    </row>
    <row r="126" spans="2:15" x14ac:dyDescent="0.25">
      <c r="E126" s="2" t="e">
        <f t="shared" si="103"/>
        <v>#DIV/0!</v>
      </c>
      <c r="H126">
        <f t="shared" si="98"/>
        <v>0</v>
      </c>
      <c r="L126">
        <f t="shared" si="105"/>
        <v>0</v>
      </c>
      <c r="M126">
        <f t="shared" si="104"/>
        <v>0</v>
      </c>
      <c r="O126">
        <f t="shared" si="99"/>
        <v>0</v>
      </c>
    </row>
    <row r="127" spans="2:15" x14ac:dyDescent="0.25">
      <c r="E127" s="2" t="e">
        <f t="shared" si="103"/>
        <v>#DIV/0!</v>
      </c>
      <c r="H127">
        <f t="shared" si="98"/>
        <v>0</v>
      </c>
      <c r="L127">
        <f t="shared" si="105"/>
        <v>0</v>
      </c>
      <c r="M127">
        <v>0</v>
      </c>
      <c r="O127">
        <f t="shared" si="99"/>
        <v>0</v>
      </c>
    </row>
    <row r="128" spans="2:15" x14ac:dyDescent="0.25">
      <c r="E128" s="2" t="e">
        <f t="shared" si="103"/>
        <v>#DIV/0!</v>
      </c>
      <c r="H128">
        <f t="shared" si="98"/>
        <v>0</v>
      </c>
      <c r="L128">
        <f t="shared" si="105"/>
        <v>0</v>
      </c>
      <c r="M128">
        <f t="shared" ref="M128:M186" si="109">D128*5</f>
        <v>0</v>
      </c>
      <c r="O128">
        <f t="shared" si="99"/>
        <v>0</v>
      </c>
    </row>
    <row r="129" spans="5:15" x14ac:dyDescent="0.25">
      <c r="E129" s="2" t="e">
        <f t="shared" si="103"/>
        <v>#DIV/0!</v>
      </c>
      <c r="H129">
        <f t="shared" si="98"/>
        <v>0</v>
      </c>
      <c r="L129">
        <f t="shared" si="105"/>
        <v>0</v>
      </c>
      <c r="M129">
        <f t="shared" si="109"/>
        <v>0</v>
      </c>
      <c r="O129">
        <f t="shared" si="99"/>
        <v>0</v>
      </c>
    </row>
    <row r="130" spans="5:15" x14ac:dyDescent="0.25">
      <c r="E130" s="2" t="e">
        <f t="shared" si="103"/>
        <v>#DIV/0!</v>
      </c>
      <c r="H130">
        <f t="shared" si="98"/>
        <v>0</v>
      </c>
      <c r="L130">
        <f t="shared" si="105"/>
        <v>0</v>
      </c>
      <c r="M130">
        <f t="shared" si="109"/>
        <v>0</v>
      </c>
      <c r="O130">
        <f t="shared" si="99"/>
        <v>0</v>
      </c>
    </row>
    <row r="131" spans="5:15" x14ac:dyDescent="0.25">
      <c r="E131" s="2" t="e">
        <f t="shared" si="103"/>
        <v>#DIV/0!</v>
      </c>
      <c r="H131">
        <f t="shared" si="98"/>
        <v>0</v>
      </c>
      <c r="L131">
        <f t="shared" si="105"/>
        <v>0</v>
      </c>
      <c r="M131">
        <f t="shared" si="109"/>
        <v>0</v>
      </c>
      <c r="O131">
        <f t="shared" si="99"/>
        <v>0</v>
      </c>
    </row>
    <row r="132" spans="5:15" x14ac:dyDescent="0.25">
      <c r="E132" s="2" t="e">
        <f t="shared" si="103"/>
        <v>#DIV/0!</v>
      </c>
      <c r="H132">
        <f t="shared" si="98"/>
        <v>0</v>
      </c>
      <c r="L132">
        <f t="shared" si="105"/>
        <v>0</v>
      </c>
      <c r="M132">
        <f t="shared" si="109"/>
        <v>0</v>
      </c>
      <c r="O132">
        <f t="shared" si="99"/>
        <v>0</v>
      </c>
    </row>
    <row r="133" spans="5:15" x14ac:dyDescent="0.25">
      <c r="E133" s="2" t="e">
        <f t="shared" si="103"/>
        <v>#DIV/0!</v>
      </c>
      <c r="H133">
        <f t="shared" si="98"/>
        <v>0</v>
      </c>
      <c r="L133">
        <f t="shared" si="105"/>
        <v>0</v>
      </c>
      <c r="M133">
        <f t="shared" si="109"/>
        <v>0</v>
      </c>
      <c r="O133">
        <f t="shared" si="99"/>
        <v>0</v>
      </c>
    </row>
    <row r="134" spans="5:15" x14ac:dyDescent="0.25">
      <c r="E134" s="2" t="e">
        <f t="shared" si="103"/>
        <v>#DIV/0!</v>
      </c>
      <c r="H134">
        <f t="shared" si="98"/>
        <v>0</v>
      </c>
      <c r="L134">
        <f t="shared" si="105"/>
        <v>0</v>
      </c>
      <c r="M134">
        <f t="shared" si="109"/>
        <v>0</v>
      </c>
      <c r="O134">
        <f t="shared" si="99"/>
        <v>0</v>
      </c>
    </row>
    <row r="135" spans="5:15" x14ac:dyDescent="0.25">
      <c r="E135" s="2" t="e">
        <f t="shared" si="103"/>
        <v>#DIV/0!</v>
      </c>
      <c r="H135">
        <f t="shared" si="98"/>
        <v>0</v>
      </c>
      <c r="L135">
        <f t="shared" si="105"/>
        <v>0</v>
      </c>
      <c r="M135">
        <f t="shared" si="109"/>
        <v>0</v>
      </c>
      <c r="O135">
        <f t="shared" si="99"/>
        <v>0</v>
      </c>
    </row>
    <row r="136" spans="5:15" x14ac:dyDescent="0.25">
      <c r="E136" s="2" t="e">
        <f t="shared" si="103"/>
        <v>#DIV/0!</v>
      </c>
      <c r="H136">
        <f t="shared" si="98"/>
        <v>0</v>
      </c>
      <c r="L136">
        <f t="shared" si="105"/>
        <v>0</v>
      </c>
      <c r="M136">
        <f t="shared" si="109"/>
        <v>0</v>
      </c>
      <c r="O136">
        <f t="shared" si="99"/>
        <v>0</v>
      </c>
    </row>
    <row r="137" spans="5:15" x14ac:dyDescent="0.25">
      <c r="E137" s="2" t="e">
        <f t="shared" si="103"/>
        <v>#DIV/0!</v>
      </c>
      <c r="H137">
        <f t="shared" si="98"/>
        <v>0</v>
      </c>
      <c r="L137">
        <f t="shared" si="105"/>
        <v>0</v>
      </c>
      <c r="M137">
        <f t="shared" si="109"/>
        <v>0</v>
      </c>
      <c r="O137">
        <f t="shared" si="99"/>
        <v>0</v>
      </c>
    </row>
    <row r="138" spans="5:15" x14ac:dyDescent="0.25">
      <c r="E138" s="2" t="e">
        <f t="shared" si="103"/>
        <v>#DIV/0!</v>
      </c>
      <c r="H138">
        <f t="shared" si="98"/>
        <v>0</v>
      </c>
      <c r="L138">
        <f t="shared" si="105"/>
        <v>0</v>
      </c>
      <c r="M138">
        <f t="shared" si="109"/>
        <v>0</v>
      </c>
      <c r="O138">
        <f t="shared" si="99"/>
        <v>0</v>
      </c>
    </row>
    <row r="139" spans="5:15" x14ac:dyDescent="0.25">
      <c r="E139" s="2" t="e">
        <f t="shared" si="103"/>
        <v>#DIV/0!</v>
      </c>
      <c r="H139">
        <f t="shared" ref="H139:H186" si="110">F139-G139</f>
        <v>0</v>
      </c>
      <c r="L139">
        <f t="shared" si="105"/>
        <v>0</v>
      </c>
      <c r="M139">
        <f t="shared" si="109"/>
        <v>0</v>
      </c>
      <c r="O139">
        <f t="shared" ref="O139:O186" si="111">SUM(I139:N139)</f>
        <v>0</v>
      </c>
    </row>
    <row r="140" spans="5:15" x14ac:dyDescent="0.25">
      <c r="E140" s="2" t="e">
        <f t="shared" si="103"/>
        <v>#DIV/0!</v>
      </c>
      <c r="H140">
        <f t="shared" si="110"/>
        <v>0</v>
      </c>
      <c r="L140">
        <f t="shared" si="105"/>
        <v>0</v>
      </c>
      <c r="M140">
        <f t="shared" si="109"/>
        <v>0</v>
      </c>
      <c r="O140">
        <f t="shared" si="111"/>
        <v>0</v>
      </c>
    </row>
    <row r="141" spans="5:15" x14ac:dyDescent="0.25">
      <c r="E141" s="2" t="e">
        <f t="shared" si="103"/>
        <v>#DIV/0!</v>
      </c>
      <c r="H141">
        <f t="shared" si="110"/>
        <v>0</v>
      </c>
      <c r="L141">
        <f t="shared" si="105"/>
        <v>0</v>
      </c>
      <c r="M141">
        <f t="shared" si="109"/>
        <v>0</v>
      </c>
      <c r="O141">
        <f t="shared" si="111"/>
        <v>0</v>
      </c>
    </row>
    <row r="142" spans="5:15" x14ac:dyDescent="0.25">
      <c r="E142" s="2" t="e">
        <f t="shared" si="103"/>
        <v>#DIV/0!</v>
      </c>
      <c r="H142">
        <f t="shared" si="110"/>
        <v>0</v>
      </c>
      <c r="L142">
        <f t="shared" si="105"/>
        <v>0</v>
      </c>
      <c r="M142">
        <f t="shared" si="109"/>
        <v>0</v>
      </c>
      <c r="O142">
        <f t="shared" si="111"/>
        <v>0</v>
      </c>
    </row>
    <row r="143" spans="5:15" x14ac:dyDescent="0.25">
      <c r="E143" s="2" t="e">
        <f t="shared" si="103"/>
        <v>#DIV/0!</v>
      </c>
      <c r="H143">
        <f t="shared" si="110"/>
        <v>0</v>
      </c>
      <c r="L143">
        <f t="shared" si="105"/>
        <v>0</v>
      </c>
      <c r="M143">
        <f t="shared" si="109"/>
        <v>0</v>
      </c>
      <c r="O143">
        <f t="shared" si="111"/>
        <v>0</v>
      </c>
    </row>
    <row r="144" spans="5:15" x14ac:dyDescent="0.25">
      <c r="E144" s="2" t="e">
        <f t="shared" si="103"/>
        <v>#DIV/0!</v>
      </c>
      <c r="H144">
        <f t="shared" si="110"/>
        <v>0</v>
      </c>
      <c r="L144">
        <f t="shared" si="105"/>
        <v>0</v>
      </c>
      <c r="M144">
        <f t="shared" si="109"/>
        <v>0</v>
      </c>
      <c r="O144">
        <f t="shared" si="111"/>
        <v>0</v>
      </c>
    </row>
    <row r="145" spans="1:16" x14ac:dyDescent="0.25">
      <c r="E145" s="2" t="e">
        <f t="shared" si="103"/>
        <v>#DIV/0!</v>
      </c>
      <c r="H145">
        <f t="shared" si="110"/>
        <v>0</v>
      </c>
      <c r="L145">
        <f t="shared" si="105"/>
        <v>0</v>
      </c>
      <c r="M145">
        <f t="shared" si="109"/>
        <v>0</v>
      </c>
      <c r="O145">
        <f t="shared" si="111"/>
        <v>0</v>
      </c>
    </row>
    <row r="146" spans="1:16" x14ac:dyDescent="0.25">
      <c r="E146" s="2" t="e">
        <f t="shared" si="103"/>
        <v>#DIV/0!</v>
      </c>
      <c r="H146">
        <f t="shared" si="110"/>
        <v>0</v>
      </c>
      <c r="L146">
        <f t="shared" si="105"/>
        <v>0</v>
      </c>
      <c r="M146">
        <f t="shared" si="109"/>
        <v>0</v>
      </c>
      <c r="O146">
        <f t="shared" si="111"/>
        <v>0</v>
      </c>
    </row>
    <row r="147" spans="1:16" x14ac:dyDescent="0.25">
      <c r="E147" s="2" t="e">
        <f t="shared" si="103"/>
        <v>#DIV/0!</v>
      </c>
      <c r="H147">
        <f t="shared" si="110"/>
        <v>0</v>
      </c>
      <c r="L147">
        <f t="shared" si="105"/>
        <v>0</v>
      </c>
      <c r="M147">
        <f t="shared" si="109"/>
        <v>0</v>
      </c>
      <c r="O147">
        <f t="shared" si="111"/>
        <v>0</v>
      </c>
    </row>
    <row r="148" spans="1:16" x14ac:dyDescent="0.25">
      <c r="A148" s="6"/>
      <c r="B148" s="4"/>
      <c r="C148" s="4"/>
      <c r="D148" s="4"/>
      <c r="E148" s="5" t="e">
        <f t="shared" si="103"/>
        <v>#DIV/0!</v>
      </c>
      <c r="F148" s="4"/>
      <c r="G148" s="4"/>
      <c r="H148" s="4">
        <f t="shared" si="110"/>
        <v>0</v>
      </c>
      <c r="I148" s="4"/>
      <c r="J148" s="4"/>
      <c r="K148" s="4"/>
      <c r="L148" s="4">
        <f t="shared" si="105"/>
        <v>0</v>
      </c>
      <c r="M148" s="4">
        <f t="shared" si="109"/>
        <v>0</v>
      </c>
      <c r="N148" s="4"/>
      <c r="O148" s="4">
        <f t="shared" si="111"/>
        <v>0</v>
      </c>
      <c r="P148" s="4"/>
    </row>
    <row r="149" spans="1:16" x14ac:dyDescent="0.25">
      <c r="E149" s="2" t="e">
        <f t="shared" si="103"/>
        <v>#DIV/0!</v>
      </c>
      <c r="H149">
        <f t="shared" si="110"/>
        <v>0</v>
      </c>
      <c r="L149">
        <f t="shared" si="105"/>
        <v>0</v>
      </c>
      <c r="M149">
        <f t="shared" si="109"/>
        <v>0</v>
      </c>
      <c r="O149">
        <f t="shared" si="111"/>
        <v>0</v>
      </c>
      <c r="P149" s="4"/>
    </row>
    <row r="150" spans="1:16" x14ac:dyDescent="0.25">
      <c r="E150" s="2" t="e">
        <f t="shared" si="103"/>
        <v>#DIV/0!</v>
      </c>
      <c r="H150">
        <f t="shared" si="110"/>
        <v>0</v>
      </c>
      <c r="L150">
        <f t="shared" si="105"/>
        <v>0</v>
      </c>
      <c r="M150">
        <f t="shared" si="109"/>
        <v>0</v>
      </c>
      <c r="O150">
        <f t="shared" si="111"/>
        <v>0</v>
      </c>
    </row>
    <row r="151" spans="1:16" x14ac:dyDescent="0.25">
      <c r="E151" s="2" t="e">
        <f t="shared" ref="E151:E186" si="112">(B151)/(B151+C151+D151)</f>
        <v>#DIV/0!</v>
      </c>
      <c r="H151">
        <f t="shared" si="110"/>
        <v>0</v>
      </c>
      <c r="L151">
        <f t="shared" si="105"/>
        <v>0</v>
      </c>
      <c r="M151">
        <f t="shared" si="109"/>
        <v>0</v>
      </c>
      <c r="O151">
        <f t="shared" si="111"/>
        <v>0</v>
      </c>
    </row>
    <row r="152" spans="1:16" x14ac:dyDescent="0.25">
      <c r="A152" s="6"/>
      <c r="B152" s="4"/>
      <c r="C152" s="4"/>
      <c r="D152" s="4"/>
      <c r="E152" s="5" t="e">
        <f t="shared" si="112"/>
        <v>#DIV/0!</v>
      </c>
      <c r="F152" s="4"/>
      <c r="G152" s="4"/>
      <c r="H152" s="4">
        <f t="shared" si="110"/>
        <v>0</v>
      </c>
      <c r="I152" s="4"/>
      <c r="J152" s="4"/>
      <c r="K152" s="4"/>
      <c r="L152" s="4">
        <f t="shared" ref="L152:L163" si="113">B152*10</f>
        <v>0</v>
      </c>
      <c r="M152" s="4">
        <f t="shared" si="109"/>
        <v>0</v>
      </c>
      <c r="N152" s="4"/>
      <c r="O152" s="4">
        <f t="shared" si="111"/>
        <v>0</v>
      </c>
      <c r="P152" s="4"/>
    </row>
    <row r="153" spans="1:16" x14ac:dyDescent="0.25">
      <c r="A153" s="6"/>
      <c r="B153" s="4"/>
      <c r="C153" s="4"/>
      <c r="D153" s="4"/>
      <c r="E153" s="5" t="e">
        <f t="shared" si="112"/>
        <v>#DIV/0!</v>
      </c>
      <c r="F153" s="4"/>
      <c r="G153" s="4"/>
      <c r="H153" s="4">
        <f t="shared" si="110"/>
        <v>0</v>
      </c>
      <c r="I153" s="4"/>
      <c r="J153" s="4"/>
      <c r="K153" s="4"/>
      <c r="L153" s="4">
        <f t="shared" si="113"/>
        <v>0</v>
      </c>
      <c r="M153" s="4">
        <f t="shared" si="109"/>
        <v>0</v>
      </c>
      <c r="N153" s="4"/>
      <c r="O153" s="4">
        <f t="shared" si="111"/>
        <v>0</v>
      </c>
      <c r="P153" s="4"/>
    </row>
    <row r="154" spans="1:16" x14ac:dyDescent="0.25">
      <c r="A154" s="6"/>
      <c r="B154" s="4"/>
      <c r="C154" s="4"/>
      <c r="D154" s="4"/>
      <c r="E154" s="5" t="e">
        <f t="shared" si="112"/>
        <v>#DIV/0!</v>
      </c>
      <c r="F154" s="4"/>
      <c r="G154" s="4"/>
      <c r="H154" s="4">
        <f t="shared" si="110"/>
        <v>0</v>
      </c>
      <c r="I154" s="4"/>
      <c r="J154" s="4"/>
      <c r="K154" s="4"/>
      <c r="L154" s="4">
        <f t="shared" si="113"/>
        <v>0</v>
      </c>
      <c r="M154" s="4">
        <f t="shared" si="109"/>
        <v>0</v>
      </c>
      <c r="N154" s="4"/>
      <c r="O154" s="4">
        <f t="shared" si="111"/>
        <v>0</v>
      </c>
      <c r="P154" s="4"/>
    </row>
    <row r="155" spans="1:16" x14ac:dyDescent="0.25">
      <c r="A155" s="6"/>
      <c r="B155" s="4"/>
      <c r="C155" s="4"/>
      <c r="D155" s="4"/>
      <c r="E155" s="5" t="e">
        <f t="shared" si="112"/>
        <v>#DIV/0!</v>
      </c>
      <c r="F155" s="4"/>
      <c r="G155" s="4"/>
      <c r="H155" s="4">
        <f t="shared" si="110"/>
        <v>0</v>
      </c>
      <c r="I155" s="4"/>
      <c r="J155" s="4"/>
      <c r="K155" s="4"/>
      <c r="L155" s="4">
        <f t="shared" si="113"/>
        <v>0</v>
      </c>
      <c r="M155" s="4">
        <f t="shared" si="109"/>
        <v>0</v>
      </c>
      <c r="N155" s="4"/>
      <c r="O155" s="4">
        <f t="shared" si="111"/>
        <v>0</v>
      </c>
      <c r="P155" s="4"/>
    </row>
    <row r="156" spans="1:16" x14ac:dyDescent="0.25">
      <c r="A156" s="6"/>
      <c r="B156" s="4"/>
      <c r="C156" s="4"/>
      <c r="D156" s="4"/>
      <c r="E156" s="5" t="e">
        <f t="shared" si="112"/>
        <v>#DIV/0!</v>
      </c>
      <c r="F156" s="4"/>
      <c r="G156" s="4"/>
      <c r="H156" s="4">
        <f t="shared" si="110"/>
        <v>0</v>
      </c>
      <c r="I156" s="4"/>
      <c r="J156" s="4"/>
      <c r="K156" s="4"/>
      <c r="L156" s="4">
        <f t="shared" si="113"/>
        <v>0</v>
      </c>
      <c r="M156" s="4">
        <f t="shared" si="109"/>
        <v>0</v>
      </c>
      <c r="N156" s="4"/>
      <c r="O156" s="4">
        <f t="shared" si="111"/>
        <v>0</v>
      </c>
      <c r="P156" s="4"/>
    </row>
    <row r="157" spans="1:16" x14ac:dyDescent="0.25">
      <c r="A157" s="6"/>
      <c r="B157" s="4"/>
      <c r="C157" s="4"/>
      <c r="D157" s="4"/>
      <c r="E157" s="5" t="e">
        <f t="shared" si="112"/>
        <v>#DIV/0!</v>
      </c>
      <c r="F157" s="4"/>
      <c r="G157" s="4"/>
      <c r="H157" s="4">
        <f t="shared" si="110"/>
        <v>0</v>
      </c>
      <c r="I157" s="4"/>
      <c r="J157" s="4"/>
      <c r="K157" s="4"/>
      <c r="L157" s="4">
        <f t="shared" si="113"/>
        <v>0</v>
      </c>
      <c r="M157" s="4">
        <f t="shared" si="109"/>
        <v>0</v>
      </c>
      <c r="N157" s="4"/>
      <c r="O157" s="4">
        <f t="shared" si="111"/>
        <v>0</v>
      </c>
    </row>
    <row r="158" spans="1:16" x14ac:dyDescent="0.25">
      <c r="E158" s="2" t="e">
        <f t="shared" si="112"/>
        <v>#DIV/0!</v>
      </c>
      <c r="H158">
        <f t="shared" si="110"/>
        <v>0</v>
      </c>
      <c r="L158">
        <f t="shared" si="113"/>
        <v>0</v>
      </c>
      <c r="M158">
        <f t="shared" si="109"/>
        <v>0</v>
      </c>
      <c r="O158">
        <f t="shared" si="111"/>
        <v>0</v>
      </c>
    </row>
    <row r="159" spans="1:16" x14ac:dyDescent="0.25">
      <c r="E159" s="2" t="e">
        <f t="shared" si="112"/>
        <v>#DIV/0!</v>
      </c>
      <c r="H159">
        <f t="shared" si="110"/>
        <v>0</v>
      </c>
      <c r="L159">
        <f t="shared" si="113"/>
        <v>0</v>
      </c>
      <c r="M159">
        <f t="shared" si="109"/>
        <v>0</v>
      </c>
      <c r="O159">
        <f t="shared" si="111"/>
        <v>0</v>
      </c>
    </row>
    <row r="160" spans="1:16" x14ac:dyDescent="0.25">
      <c r="E160" s="2" t="e">
        <f t="shared" si="112"/>
        <v>#DIV/0!</v>
      </c>
      <c r="H160">
        <f t="shared" si="110"/>
        <v>0</v>
      </c>
      <c r="L160">
        <f t="shared" si="113"/>
        <v>0</v>
      </c>
      <c r="M160">
        <f t="shared" si="109"/>
        <v>0</v>
      </c>
      <c r="O160">
        <f t="shared" si="111"/>
        <v>0</v>
      </c>
    </row>
    <row r="161" spans="5:15" x14ac:dyDescent="0.25">
      <c r="E161" s="2" t="e">
        <f t="shared" si="112"/>
        <v>#DIV/0!</v>
      </c>
      <c r="H161">
        <f t="shared" si="110"/>
        <v>0</v>
      </c>
      <c r="L161">
        <f t="shared" si="113"/>
        <v>0</v>
      </c>
      <c r="M161">
        <f t="shared" si="109"/>
        <v>0</v>
      </c>
      <c r="O161">
        <f t="shared" si="111"/>
        <v>0</v>
      </c>
    </row>
    <row r="162" spans="5:15" x14ac:dyDescent="0.25">
      <c r="E162" s="2" t="e">
        <f t="shared" si="112"/>
        <v>#DIV/0!</v>
      </c>
      <c r="H162">
        <f t="shared" si="110"/>
        <v>0</v>
      </c>
      <c r="L162">
        <f t="shared" si="113"/>
        <v>0</v>
      </c>
      <c r="M162">
        <f t="shared" si="109"/>
        <v>0</v>
      </c>
      <c r="O162">
        <f t="shared" si="111"/>
        <v>0</v>
      </c>
    </row>
    <row r="163" spans="5:15" x14ac:dyDescent="0.25">
      <c r="E163" s="2" t="e">
        <f t="shared" si="112"/>
        <v>#DIV/0!</v>
      </c>
      <c r="H163">
        <f t="shared" si="110"/>
        <v>0</v>
      </c>
      <c r="L163">
        <f t="shared" si="113"/>
        <v>0</v>
      </c>
      <c r="M163">
        <f t="shared" si="109"/>
        <v>0</v>
      </c>
      <c r="O163">
        <f t="shared" si="111"/>
        <v>0</v>
      </c>
    </row>
    <row r="164" spans="5:15" x14ac:dyDescent="0.25">
      <c r="E164" s="2" t="e">
        <f t="shared" si="112"/>
        <v>#DIV/0!</v>
      </c>
      <c r="H164">
        <f t="shared" si="110"/>
        <v>0</v>
      </c>
      <c r="M164">
        <f t="shared" si="109"/>
        <v>0</v>
      </c>
      <c r="O164">
        <f t="shared" si="111"/>
        <v>0</v>
      </c>
    </row>
    <row r="165" spans="5:15" x14ac:dyDescent="0.25">
      <c r="E165" s="2" t="e">
        <f t="shared" si="112"/>
        <v>#DIV/0!</v>
      </c>
      <c r="H165">
        <f t="shared" si="110"/>
        <v>0</v>
      </c>
      <c r="M165">
        <f t="shared" si="109"/>
        <v>0</v>
      </c>
      <c r="O165">
        <f t="shared" si="111"/>
        <v>0</v>
      </c>
    </row>
    <row r="166" spans="5:15" x14ac:dyDescent="0.25">
      <c r="E166" s="2" t="e">
        <f t="shared" si="112"/>
        <v>#DIV/0!</v>
      </c>
      <c r="H166">
        <f t="shared" si="110"/>
        <v>0</v>
      </c>
      <c r="M166">
        <f t="shared" si="109"/>
        <v>0</v>
      </c>
      <c r="O166">
        <f t="shared" si="111"/>
        <v>0</v>
      </c>
    </row>
    <row r="167" spans="5:15" x14ac:dyDescent="0.25">
      <c r="E167" s="2" t="e">
        <f t="shared" si="112"/>
        <v>#DIV/0!</v>
      </c>
      <c r="H167">
        <f t="shared" si="110"/>
        <v>0</v>
      </c>
      <c r="M167">
        <f t="shared" si="109"/>
        <v>0</v>
      </c>
      <c r="O167">
        <f t="shared" si="111"/>
        <v>0</v>
      </c>
    </row>
    <row r="168" spans="5:15" x14ac:dyDescent="0.25">
      <c r="E168" s="2" t="e">
        <f t="shared" si="112"/>
        <v>#DIV/0!</v>
      </c>
      <c r="H168">
        <f t="shared" si="110"/>
        <v>0</v>
      </c>
      <c r="M168">
        <f t="shared" si="109"/>
        <v>0</v>
      </c>
      <c r="O168">
        <f t="shared" si="111"/>
        <v>0</v>
      </c>
    </row>
    <row r="169" spans="5:15" x14ac:dyDescent="0.25">
      <c r="E169" s="2" t="e">
        <f t="shared" si="112"/>
        <v>#DIV/0!</v>
      </c>
      <c r="H169">
        <f t="shared" si="110"/>
        <v>0</v>
      </c>
      <c r="M169">
        <f t="shared" si="109"/>
        <v>0</v>
      </c>
      <c r="O169">
        <f t="shared" si="111"/>
        <v>0</v>
      </c>
    </row>
    <row r="170" spans="5:15" x14ac:dyDescent="0.25">
      <c r="E170" s="2" t="e">
        <f t="shared" si="112"/>
        <v>#DIV/0!</v>
      </c>
      <c r="H170">
        <f t="shared" si="110"/>
        <v>0</v>
      </c>
      <c r="M170">
        <f t="shared" si="109"/>
        <v>0</v>
      </c>
      <c r="O170">
        <f t="shared" si="111"/>
        <v>0</v>
      </c>
    </row>
    <row r="171" spans="5:15" x14ac:dyDescent="0.25">
      <c r="E171" s="2" t="e">
        <f t="shared" si="112"/>
        <v>#DIV/0!</v>
      </c>
      <c r="H171">
        <f t="shared" si="110"/>
        <v>0</v>
      </c>
      <c r="M171">
        <f t="shared" si="109"/>
        <v>0</v>
      </c>
      <c r="O171">
        <f t="shared" si="111"/>
        <v>0</v>
      </c>
    </row>
    <row r="172" spans="5:15" x14ac:dyDescent="0.25">
      <c r="E172" s="2" t="e">
        <f t="shared" si="112"/>
        <v>#DIV/0!</v>
      </c>
      <c r="H172">
        <f t="shared" si="110"/>
        <v>0</v>
      </c>
      <c r="M172">
        <f t="shared" si="109"/>
        <v>0</v>
      </c>
      <c r="O172">
        <f t="shared" si="111"/>
        <v>0</v>
      </c>
    </row>
    <row r="173" spans="5:15" x14ac:dyDescent="0.25">
      <c r="E173" s="2" t="e">
        <f t="shared" si="112"/>
        <v>#DIV/0!</v>
      </c>
      <c r="H173">
        <f t="shared" si="110"/>
        <v>0</v>
      </c>
      <c r="M173">
        <f t="shared" si="109"/>
        <v>0</v>
      </c>
      <c r="O173">
        <f t="shared" si="111"/>
        <v>0</v>
      </c>
    </row>
    <row r="174" spans="5:15" x14ac:dyDescent="0.25">
      <c r="E174" s="2" t="e">
        <f t="shared" si="112"/>
        <v>#DIV/0!</v>
      </c>
      <c r="H174">
        <f t="shared" si="110"/>
        <v>0</v>
      </c>
      <c r="M174">
        <f t="shared" si="109"/>
        <v>0</v>
      </c>
      <c r="O174">
        <f t="shared" si="111"/>
        <v>0</v>
      </c>
    </row>
    <row r="175" spans="5:15" x14ac:dyDescent="0.25">
      <c r="E175" s="2" t="e">
        <f t="shared" si="112"/>
        <v>#DIV/0!</v>
      </c>
      <c r="H175">
        <f t="shared" si="110"/>
        <v>0</v>
      </c>
      <c r="M175">
        <f t="shared" si="109"/>
        <v>0</v>
      </c>
      <c r="O175">
        <f t="shared" si="111"/>
        <v>0</v>
      </c>
    </row>
    <row r="176" spans="5:15" x14ac:dyDescent="0.25">
      <c r="E176" s="2" t="e">
        <f t="shared" si="112"/>
        <v>#DIV/0!</v>
      </c>
      <c r="H176">
        <f t="shared" si="110"/>
        <v>0</v>
      </c>
      <c r="M176">
        <f t="shared" si="109"/>
        <v>0</v>
      </c>
      <c r="O176">
        <f t="shared" si="111"/>
        <v>0</v>
      </c>
    </row>
    <row r="177" spans="5:15" x14ac:dyDescent="0.25">
      <c r="E177" s="2" t="e">
        <f t="shared" si="112"/>
        <v>#DIV/0!</v>
      </c>
      <c r="H177">
        <f t="shared" si="110"/>
        <v>0</v>
      </c>
      <c r="M177">
        <f t="shared" si="109"/>
        <v>0</v>
      </c>
      <c r="O177">
        <f t="shared" si="111"/>
        <v>0</v>
      </c>
    </row>
    <row r="178" spans="5:15" x14ac:dyDescent="0.25">
      <c r="E178" s="2" t="e">
        <f t="shared" si="112"/>
        <v>#DIV/0!</v>
      </c>
      <c r="H178">
        <f t="shared" si="110"/>
        <v>0</v>
      </c>
      <c r="M178">
        <f t="shared" si="109"/>
        <v>0</v>
      </c>
      <c r="O178">
        <f t="shared" si="111"/>
        <v>0</v>
      </c>
    </row>
    <row r="179" spans="5:15" x14ac:dyDescent="0.25">
      <c r="E179" s="2" t="e">
        <f t="shared" si="112"/>
        <v>#DIV/0!</v>
      </c>
      <c r="H179">
        <f t="shared" si="110"/>
        <v>0</v>
      </c>
      <c r="M179">
        <f t="shared" si="109"/>
        <v>0</v>
      </c>
      <c r="O179">
        <f t="shared" si="111"/>
        <v>0</v>
      </c>
    </row>
    <row r="180" spans="5:15" x14ac:dyDescent="0.25">
      <c r="E180" s="2" t="e">
        <f t="shared" si="112"/>
        <v>#DIV/0!</v>
      </c>
      <c r="H180">
        <f t="shared" si="110"/>
        <v>0</v>
      </c>
      <c r="M180">
        <f t="shared" si="109"/>
        <v>0</v>
      </c>
      <c r="O180">
        <f t="shared" si="111"/>
        <v>0</v>
      </c>
    </row>
    <row r="181" spans="5:15" x14ac:dyDescent="0.25">
      <c r="E181" s="2" t="e">
        <f t="shared" si="112"/>
        <v>#DIV/0!</v>
      </c>
      <c r="H181">
        <f t="shared" si="110"/>
        <v>0</v>
      </c>
      <c r="M181">
        <f t="shared" si="109"/>
        <v>0</v>
      </c>
      <c r="O181">
        <f t="shared" si="111"/>
        <v>0</v>
      </c>
    </row>
    <row r="182" spans="5:15" x14ac:dyDescent="0.25">
      <c r="E182" s="2" t="e">
        <f t="shared" si="112"/>
        <v>#DIV/0!</v>
      </c>
      <c r="H182">
        <f t="shared" si="110"/>
        <v>0</v>
      </c>
      <c r="M182">
        <f t="shared" si="109"/>
        <v>0</v>
      </c>
      <c r="O182">
        <f t="shared" si="111"/>
        <v>0</v>
      </c>
    </row>
    <row r="183" spans="5:15" x14ac:dyDescent="0.25">
      <c r="E183" t="e">
        <f t="shared" si="112"/>
        <v>#DIV/0!</v>
      </c>
      <c r="H183">
        <f t="shared" si="110"/>
        <v>0</v>
      </c>
      <c r="M183">
        <f t="shared" si="109"/>
        <v>0</v>
      </c>
      <c r="O183">
        <f t="shared" si="111"/>
        <v>0</v>
      </c>
    </row>
    <row r="184" spans="5:15" x14ac:dyDescent="0.25">
      <c r="E184" t="e">
        <f t="shared" si="112"/>
        <v>#DIV/0!</v>
      </c>
      <c r="H184">
        <f t="shared" si="110"/>
        <v>0</v>
      </c>
      <c r="M184">
        <f t="shared" si="109"/>
        <v>0</v>
      </c>
      <c r="O184">
        <f t="shared" si="111"/>
        <v>0</v>
      </c>
    </row>
    <row r="185" spans="5:15" x14ac:dyDescent="0.25">
      <c r="E185" t="e">
        <f t="shared" si="112"/>
        <v>#DIV/0!</v>
      </c>
      <c r="H185">
        <f t="shared" si="110"/>
        <v>0</v>
      </c>
      <c r="M185">
        <f t="shared" si="109"/>
        <v>0</v>
      </c>
      <c r="O185">
        <f t="shared" si="111"/>
        <v>0</v>
      </c>
    </row>
    <row r="186" spans="5:15" x14ac:dyDescent="0.25">
      <c r="E186" t="e">
        <f t="shared" si="112"/>
        <v>#DIV/0!</v>
      </c>
      <c r="H186">
        <f t="shared" si="110"/>
        <v>0</v>
      </c>
      <c r="M186">
        <f t="shared" si="109"/>
        <v>0</v>
      </c>
      <c r="O186">
        <f t="shared" si="111"/>
        <v>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C7FEE-239B-45C1-8579-8E948E32B8B4}">
  <dimension ref="A1:AA218"/>
  <sheetViews>
    <sheetView topLeftCell="A4" zoomScale="110" zoomScaleNormal="110" workbookViewId="0">
      <selection activeCell="H20" sqref="H20"/>
    </sheetView>
  </sheetViews>
  <sheetFormatPr defaultColWidth="8.85546875" defaultRowHeight="15" x14ac:dyDescent="0.25"/>
  <cols>
    <col min="1" max="1" width="26.85546875" style="3" customWidth="1"/>
    <col min="2" max="2" width="8.42578125" customWidth="1"/>
    <col min="3" max="3" width="9.85546875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17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35</v>
      </c>
      <c r="B3" s="3">
        <f>1*7</f>
        <v>7</v>
      </c>
      <c r="C3" s="3">
        <f>1*12</f>
        <v>12</v>
      </c>
      <c r="D3" s="3">
        <f>1*1</f>
        <v>1</v>
      </c>
      <c r="E3" s="2">
        <f t="shared" ref="E3:E118" si="0">(B3)/(B3+C3+D3)</f>
        <v>0.35</v>
      </c>
      <c r="F3" s="3">
        <f>22+17+19+5+15+12+8+14+10+1+1+1+15+5+10+10+11+7+13+4</f>
        <v>200</v>
      </c>
      <c r="G3" s="3">
        <f>7+10+9+24+15+10+12+3+11+14+18+9+0+17+17+11+12+9+8+16</f>
        <v>232</v>
      </c>
      <c r="H3">
        <f t="shared" ref="H3:H55" si="1">F3-G3</f>
        <v>-32</v>
      </c>
      <c r="J3">
        <f>40*1</f>
        <v>40</v>
      </c>
      <c r="K3">
        <f>20*3</f>
        <v>60</v>
      </c>
      <c r="L3">
        <f t="shared" ref="L3:L108" si="2">B3*10</f>
        <v>70</v>
      </c>
      <c r="M3">
        <f t="shared" ref="M3:M118" si="3">D3*5</f>
        <v>5</v>
      </c>
      <c r="N3">
        <f>10*6</f>
        <v>60</v>
      </c>
      <c r="O3">
        <f t="shared" ref="O3:O111" si="4">SUM(I3:N3)</f>
        <v>235</v>
      </c>
    </row>
    <row r="4" spans="1:27" x14ac:dyDescent="0.25">
      <c r="A4" s="3" t="s">
        <v>92</v>
      </c>
      <c r="B4" s="3">
        <f>1*4</f>
        <v>4</v>
      </c>
      <c r="C4" s="3">
        <f>1*5</f>
        <v>5</v>
      </c>
      <c r="D4" s="3"/>
      <c r="E4" s="2">
        <f>(B4)/(B4+C4+D4)</f>
        <v>0.44444444444444442</v>
      </c>
      <c r="F4" s="3">
        <f>16+5+9+12+8+10+17+15+6</f>
        <v>98</v>
      </c>
      <c r="G4" s="3">
        <f>1+10+12+7+4+15+10+17+8</f>
        <v>84</v>
      </c>
      <c r="H4">
        <f t="shared" si="1"/>
        <v>14</v>
      </c>
      <c r="J4">
        <f>40*1</f>
        <v>40</v>
      </c>
      <c r="K4">
        <f>20*2</f>
        <v>40</v>
      </c>
      <c r="L4">
        <f t="shared" si="2"/>
        <v>40</v>
      </c>
      <c r="M4">
        <f t="shared" si="3"/>
        <v>0</v>
      </c>
      <c r="N4">
        <f>10*3</f>
        <v>30</v>
      </c>
      <c r="O4">
        <f t="shared" ref="O4" si="5">SUM(I4:N4)</f>
        <v>150</v>
      </c>
    </row>
    <row r="5" spans="1:27" x14ac:dyDescent="0.25">
      <c r="A5" s="3" t="s">
        <v>149</v>
      </c>
      <c r="B5" s="3"/>
      <c r="C5" s="3">
        <f>1*3</f>
        <v>3</v>
      </c>
      <c r="D5" s="3"/>
      <c r="E5" s="2">
        <f t="shared" ref="E5" si="6">(B5)/(B5+C5+D5)</f>
        <v>0</v>
      </c>
      <c r="F5" s="3">
        <f>1+3+0</f>
        <v>4</v>
      </c>
      <c r="G5" s="3">
        <f>21+13+15</f>
        <v>49</v>
      </c>
      <c r="H5">
        <f t="shared" si="1"/>
        <v>-45</v>
      </c>
      <c r="L5">
        <f t="shared" si="2"/>
        <v>0</v>
      </c>
      <c r="M5">
        <f t="shared" si="3"/>
        <v>0</v>
      </c>
      <c r="N5">
        <f>10*1</f>
        <v>10</v>
      </c>
      <c r="O5">
        <f t="shared" ref="O5" si="7">SUM(I5:N5)</f>
        <v>10</v>
      </c>
    </row>
    <row r="6" spans="1:27" x14ac:dyDescent="0.25">
      <c r="A6" s="3" t="s">
        <v>125</v>
      </c>
      <c r="B6" s="3">
        <f>1*6</f>
        <v>6</v>
      </c>
      <c r="C6" s="3">
        <f>1*2</f>
        <v>2</v>
      </c>
      <c r="D6" s="3"/>
      <c r="E6" s="2">
        <f t="shared" ref="E6" si="8">(B6)/(B6+C6+D6)</f>
        <v>0.75</v>
      </c>
      <c r="F6" s="3">
        <f>11+7+17+11+9+12+10+11</f>
        <v>88</v>
      </c>
      <c r="G6" s="3">
        <f>5+9+2+12+7+6+9+9</f>
        <v>59</v>
      </c>
      <c r="H6">
        <f t="shared" si="1"/>
        <v>29</v>
      </c>
      <c r="J6">
        <f>40*1</f>
        <v>40</v>
      </c>
      <c r="K6">
        <f>20*1</f>
        <v>20</v>
      </c>
      <c r="L6">
        <f t="shared" si="2"/>
        <v>60</v>
      </c>
      <c r="M6">
        <f t="shared" si="3"/>
        <v>0</v>
      </c>
      <c r="N6">
        <f>10*2</f>
        <v>20</v>
      </c>
      <c r="O6">
        <f t="shared" ref="O6" si="9">SUM(I6:N6)</f>
        <v>140</v>
      </c>
    </row>
    <row r="7" spans="1:27" x14ac:dyDescent="0.25">
      <c r="A7" s="3" t="s">
        <v>36</v>
      </c>
      <c r="B7" s="3">
        <f>1*9</f>
        <v>9</v>
      </c>
      <c r="C7" s="3">
        <f>1*6</f>
        <v>6</v>
      </c>
      <c r="D7" s="3"/>
      <c r="E7" s="2">
        <f t="shared" si="0"/>
        <v>0.6</v>
      </c>
      <c r="F7" s="3">
        <f>3+17+9+4+9+16+5+11+12+12+8+8+4+9+10</f>
        <v>137</v>
      </c>
      <c r="G7" s="3">
        <f>18+2+19+13+8+10+20+10+10+4+7+13+19+1+6</f>
        <v>160</v>
      </c>
      <c r="H7">
        <f t="shared" si="1"/>
        <v>-23</v>
      </c>
      <c r="I7">
        <f>60*2</f>
        <v>120</v>
      </c>
      <c r="J7">
        <f>40*1</f>
        <v>40</v>
      </c>
      <c r="L7">
        <f t="shared" si="2"/>
        <v>90</v>
      </c>
      <c r="M7">
        <f t="shared" si="3"/>
        <v>0</v>
      </c>
      <c r="N7">
        <f>10*4</f>
        <v>40</v>
      </c>
      <c r="O7">
        <f t="shared" ref="O7" si="10">SUM(I7:N7)</f>
        <v>290</v>
      </c>
    </row>
    <row r="8" spans="1:27" x14ac:dyDescent="0.25">
      <c r="A8" s="3" t="s">
        <v>37</v>
      </c>
      <c r="B8" s="3">
        <f>1*11</f>
        <v>11</v>
      </c>
      <c r="C8" s="3">
        <f>1*4</f>
        <v>4</v>
      </c>
      <c r="D8" s="3"/>
      <c r="E8" s="2">
        <f t="shared" ref="E8:E14" si="11">(B8)/(B8+C8+D8)</f>
        <v>0.73333333333333328</v>
      </c>
      <c r="F8" s="3">
        <f>18+6+11+7+12+13+7+13+15+16+13+14+5+17+13</f>
        <v>180</v>
      </c>
      <c r="G8" s="3">
        <f>3+10+17+1+3+12+0+6+0+6+4+8+6+5+1</f>
        <v>82</v>
      </c>
      <c r="H8">
        <f t="shared" ref="H8:H19" si="12">F8-G8</f>
        <v>98</v>
      </c>
      <c r="I8">
        <f>60*3</f>
        <v>180</v>
      </c>
      <c r="K8">
        <f>20*1</f>
        <v>20</v>
      </c>
      <c r="L8">
        <f t="shared" ref="L8:L19" si="13">B8*10</f>
        <v>110</v>
      </c>
      <c r="M8">
        <f t="shared" ref="M8:M19" si="14">D8*5</f>
        <v>0</v>
      </c>
      <c r="N8">
        <f>10*4</f>
        <v>40</v>
      </c>
      <c r="O8">
        <f t="shared" ref="O8:O14" si="15">SUM(I8:N8)</f>
        <v>350</v>
      </c>
    </row>
    <row r="9" spans="1:27" x14ac:dyDescent="0.25">
      <c r="A9" s="3" t="s">
        <v>98</v>
      </c>
      <c r="B9" s="3"/>
      <c r="C9" s="3">
        <f>1*3</f>
        <v>3</v>
      </c>
      <c r="D9" s="3"/>
      <c r="E9" s="2">
        <f t="shared" si="11"/>
        <v>0</v>
      </c>
      <c r="F9" s="3">
        <f>8+9+10</f>
        <v>27</v>
      </c>
      <c r="G9" s="3">
        <f>9+12+16</f>
        <v>37</v>
      </c>
      <c r="H9">
        <f t="shared" si="12"/>
        <v>-10</v>
      </c>
      <c r="K9">
        <f>20*1</f>
        <v>20</v>
      </c>
      <c r="L9">
        <f t="shared" si="13"/>
        <v>0</v>
      </c>
      <c r="M9">
        <f t="shared" si="14"/>
        <v>0</v>
      </c>
      <c r="N9">
        <f>10*1</f>
        <v>10</v>
      </c>
      <c r="O9">
        <f t="shared" si="15"/>
        <v>30</v>
      </c>
    </row>
    <row r="10" spans="1:27" x14ac:dyDescent="0.25">
      <c r="A10" s="3" t="s">
        <v>150</v>
      </c>
      <c r="B10" s="3">
        <f>1*2</f>
        <v>2</v>
      </c>
      <c r="C10" s="3">
        <f>1*1</f>
        <v>1</v>
      </c>
      <c r="D10" s="3"/>
      <c r="E10" s="2">
        <f t="shared" si="11"/>
        <v>0.66666666666666663</v>
      </c>
      <c r="F10" s="3">
        <f>18+12+1</f>
        <v>31</v>
      </c>
      <c r="G10" s="3">
        <f>1+7+12</f>
        <v>20</v>
      </c>
      <c r="H10">
        <f t="shared" si="12"/>
        <v>11</v>
      </c>
      <c r="K10">
        <f>20*1</f>
        <v>20</v>
      </c>
      <c r="L10">
        <f t="shared" si="13"/>
        <v>20</v>
      </c>
      <c r="M10">
        <f t="shared" si="14"/>
        <v>0</v>
      </c>
      <c r="N10">
        <f>10*1</f>
        <v>10</v>
      </c>
      <c r="O10">
        <f t="shared" ref="O10" si="16">SUM(I10:N10)</f>
        <v>50</v>
      </c>
    </row>
    <row r="11" spans="1:27" x14ac:dyDescent="0.25">
      <c r="A11" s="3" t="s">
        <v>110</v>
      </c>
      <c r="B11" s="3">
        <f>1*2</f>
        <v>2</v>
      </c>
      <c r="C11" s="3">
        <f>1*9</f>
        <v>9</v>
      </c>
      <c r="D11" s="3"/>
      <c r="E11" s="2">
        <f t="shared" si="11"/>
        <v>0.18181818181818182</v>
      </c>
      <c r="F11" s="3">
        <f>9+10+4+13+7+17+9+1+6+6+1</f>
        <v>83</v>
      </c>
      <c r="G11" s="3">
        <f>11+12+12+14+12+11+7+13+12+18+9</f>
        <v>131</v>
      </c>
      <c r="H11">
        <f t="shared" ref="H11:H12" si="17">F11-G11</f>
        <v>-48</v>
      </c>
      <c r="J11">
        <f>40*1</f>
        <v>40</v>
      </c>
      <c r="L11">
        <f t="shared" ref="L11:L12" si="18">B11*10</f>
        <v>20</v>
      </c>
      <c r="M11">
        <f t="shared" ref="M11:M12" si="19">D11*5</f>
        <v>0</v>
      </c>
      <c r="N11">
        <f>10*3</f>
        <v>30</v>
      </c>
      <c r="O11">
        <f t="shared" ref="O11" si="20">SUM(I11:N11)</f>
        <v>90</v>
      </c>
    </row>
    <row r="12" spans="1:27" x14ac:dyDescent="0.25">
      <c r="A12" s="3" t="s">
        <v>161</v>
      </c>
      <c r="B12" s="3">
        <f>1*2</f>
        <v>2</v>
      </c>
      <c r="C12" s="3">
        <f>1*2</f>
        <v>2</v>
      </c>
      <c r="D12" s="3"/>
      <c r="E12" s="2">
        <f t="shared" si="11"/>
        <v>0.5</v>
      </c>
      <c r="F12" s="3">
        <f>17+11+8+9</f>
        <v>45</v>
      </c>
      <c r="G12" s="3">
        <f>15+13+6+10</f>
        <v>44</v>
      </c>
      <c r="H12">
        <f t="shared" si="17"/>
        <v>1</v>
      </c>
      <c r="J12">
        <f>40*1</f>
        <v>40</v>
      </c>
      <c r="L12">
        <f t="shared" si="18"/>
        <v>20</v>
      </c>
      <c r="M12">
        <f t="shared" si="19"/>
        <v>0</v>
      </c>
      <c r="N12">
        <f>10*1</f>
        <v>10</v>
      </c>
      <c r="O12">
        <f t="shared" ref="O12" si="21">SUM(I12:N12)</f>
        <v>70</v>
      </c>
    </row>
    <row r="13" spans="1:27" x14ac:dyDescent="0.25">
      <c r="A13" s="3" t="s">
        <v>38</v>
      </c>
      <c r="B13" s="3">
        <f>1*10</f>
        <v>10</v>
      </c>
      <c r="C13" s="3">
        <f>1*8</f>
        <v>8</v>
      </c>
      <c r="D13" s="3">
        <f>1*1</f>
        <v>1</v>
      </c>
      <c r="E13" s="2">
        <f t="shared" si="11"/>
        <v>0.52631578947368418</v>
      </c>
      <c r="F13" s="3">
        <f>9+10+14+0+1+6+12+12+3+11+14+7+8+9+7+11+13+12+10</f>
        <v>169</v>
      </c>
      <c r="G13" s="3">
        <f>9+17+2+10+16+10+9+6+14+9+1+8+14+1+9+10+11+11+9</f>
        <v>176</v>
      </c>
      <c r="H13">
        <f t="shared" si="12"/>
        <v>-7</v>
      </c>
      <c r="I13">
        <f>60*2</f>
        <v>120</v>
      </c>
      <c r="J13">
        <f>40*2</f>
        <v>80</v>
      </c>
      <c r="L13">
        <f t="shared" si="13"/>
        <v>100</v>
      </c>
      <c r="M13">
        <f t="shared" si="14"/>
        <v>5</v>
      </c>
      <c r="N13">
        <f>10*5</f>
        <v>50</v>
      </c>
      <c r="O13">
        <f t="shared" ref="O13" si="22">SUM(I13:N13)</f>
        <v>355</v>
      </c>
    </row>
    <row r="14" spans="1:27" x14ac:dyDescent="0.25">
      <c r="A14" s="3" t="s">
        <v>39</v>
      </c>
      <c r="B14" s="3">
        <f>1*6</f>
        <v>6</v>
      </c>
      <c r="C14" s="3">
        <f>1*1</f>
        <v>1</v>
      </c>
      <c r="D14" s="3"/>
      <c r="E14" s="2">
        <f t="shared" si="11"/>
        <v>0.8571428571428571</v>
      </c>
      <c r="F14" s="3">
        <f>8+10+17+24+13+12+20</f>
        <v>104</v>
      </c>
      <c r="G14" s="3">
        <f>9+6+11+5+4+9+5</f>
        <v>49</v>
      </c>
      <c r="H14">
        <f t="shared" si="12"/>
        <v>55</v>
      </c>
      <c r="I14">
        <f>60*2</f>
        <v>120</v>
      </c>
      <c r="L14">
        <f t="shared" si="13"/>
        <v>60</v>
      </c>
      <c r="M14">
        <f t="shared" si="14"/>
        <v>0</v>
      </c>
      <c r="N14">
        <f>10*2</f>
        <v>20</v>
      </c>
      <c r="O14">
        <f t="shared" si="15"/>
        <v>200</v>
      </c>
    </row>
    <row r="15" spans="1:27" x14ac:dyDescent="0.25">
      <c r="A15" s="3" t="s">
        <v>40</v>
      </c>
      <c r="B15" s="3">
        <f>1*1</f>
        <v>1</v>
      </c>
      <c r="C15" s="3">
        <f>1*9</f>
        <v>9</v>
      </c>
      <c r="D15" s="3">
        <f>1*1</f>
        <v>1</v>
      </c>
      <c r="E15" s="2">
        <f>(B15)/(B15+C15+D15)</f>
        <v>9.0909090909090912E-2</v>
      </c>
      <c r="F15" s="3">
        <f>9+2+7+15+9+8+0+2+5+6+11</f>
        <v>74</v>
      </c>
      <c r="G15" s="3">
        <f>8+17+8+15+15+12+15+17+9+26+17</f>
        <v>159</v>
      </c>
      <c r="H15">
        <f t="shared" si="12"/>
        <v>-85</v>
      </c>
      <c r="L15">
        <f t="shared" si="13"/>
        <v>10</v>
      </c>
      <c r="M15">
        <f t="shared" si="14"/>
        <v>5</v>
      </c>
      <c r="N15">
        <f>10*4</f>
        <v>40</v>
      </c>
      <c r="O15">
        <f t="shared" ref="O15" si="23">SUM(I15:N15)</f>
        <v>55</v>
      </c>
    </row>
    <row r="16" spans="1:27" x14ac:dyDescent="0.25">
      <c r="A16" s="3" t="s">
        <v>103</v>
      </c>
      <c r="B16" s="3">
        <f>1*3</f>
        <v>3</v>
      </c>
      <c r="C16" s="3">
        <f>1*3</f>
        <v>3</v>
      </c>
      <c r="D16" s="3">
        <f>1*1</f>
        <v>1</v>
      </c>
      <c r="E16" s="2">
        <f t="shared" ref="E16" si="24">(B16)/(B16+C16+D16)</f>
        <v>0.42857142857142855</v>
      </c>
      <c r="F16" s="3">
        <f>4+6+12+13+6+12+1</f>
        <v>54</v>
      </c>
      <c r="G16" s="3">
        <f>8+6+13+3+5+1+12</f>
        <v>48</v>
      </c>
      <c r="H16">
        <f t="shared" si="12"/>
        <v>6</v>
      </c>
      <c r="J16">
        <f>40*1</f>
        <v>40</v>
      </c>
      <c r="L16">
        <f t="shared" si="13"/>
        <v>30</v>
      </c>
      <c r="M16">
        <f t="shared" si="14"/>
        <v>5</v>
      </c>
      <c r="N16">
        <f>10*2</f>
        <v>20</v>
      </c>
      <c r="O16">
        <f t="shared" ref="O16" si="25">SUM(I16:N16)</f>
        <v>95</v>
      </c>
    </row>
    <row r="17" spans="1:15" x14ac:dyDescent="0.25">
      <c r="A17" s="3" t="s">
        <v>102</v>
      </c>
      <c r="B17" s="3">
        <f>1*9</f>
        <v>9</v>
      </c>
      <c r="C17" s="3">
        <f>1*3</f>
        <v>3</v>
      </c>
      <c r="D17" s="3"/>
      <c r="E17" s="2">
        <f t="shared" ref="E17" si="26">(B17)/(B17+C17+D17)</f>
        <v>0.75</v>
      </c>
      <c r="F17" s="3">
        <f>3+14+23+0+9+12+12+4+21+26+15+12</f>
        <v>151</v>
      </c>
      <c r="G17" s="3">
        <f>12+13+5+7+7+10+11+13+1+6+5+1</f>
        <v>91</v>
      </c>
      <c r="H17">
        <f t="shared" si="12"/>
        <v>60</v>
      </c>
      <c r="I17">
        <f>60*1</f>
        <v>60</v>
      </c>
      <c r="J17">
        <f>40*2</f>
        <v>80</v>
      </c>
      <c r="L17">
        <f t="shared" si="13"/>
        <v>90</v>
      </c>
      <c r="M17">
        <f t="shared" si="14"/>
        <v>0</v>
      </c>
      <c r="N17">
        <f>10*3</f>
        <v>30</v>
      </c>
      <c r="O17">
        <f t="shared" ref="O17" si="27">SUM(I17:N17)</f>
        <v>260</v>
      </c>
    </row>
    <row r="18" spans="1:15" x14ac:dyDescent="0.25">
      <c r="A18" s="3" t="s">
        <v>101</v>
      </c>
      <c r="B18" s="3">
        <f>1*1</f>
        <v>1</v>
      </c>
      <c r="C18" s="3">
        <f>1*5</f>
        <v>5</v>
      </c>
      <c r="D18" s="3"/>
      <c r="E18" s="2">
        <f t="shared" ref="E18" si="28">(B18)/(B18+C18+D18)</f>
        <v>0.16666666666666666</v>
      </c>
      <c r="F18" s="3">
        <f>10+13+14+4+16+6</f>
        <v>63</v>
      </c>
      <c r="G18" s="3">
        <f>12+14+19+16+4+10</f>
        <v>75</v>
      </c>
      <c r="H18">
        <f t="shared" ref="H18" si="29">F18-G18</f>
        <v>-12</v>
      </c>
      <c r="J18">
        <f>40*1</f>
        <v>40</v>
      </c>
      <c r="L18">
        <f t="shared" ref="L18" si="30">B18*10</f>
        <v>10</v>
      </c>
      <c r="M18">
        <f t="shared" ref="M18" si="31">D18*5</f>
        <v>0</v>
      </c>
      <c r="N18">
        <f>10*2</f>
        <v>20</v>
      </c>
      <c r="O18">
        <f t="shared" ref="O18" si="32">SUM(I18:N18)</f>
        <v>70</v>
      </c>
    </row>
    <row r="19" spans="1:15" x14ac:dyDescent="0.25">
      <c r="A19" s="3" t="s">
        <v>41</v>
      </c>
      <c r="B19" s="3">
        <f>1*4</f>
        <v>4</v>
      </c>
      <c r="C19" s="3">
        <f>1*2</f>
        <v>2</v>
      </c>
      <c r="D19" s="3">
        <f>1*1</f>
        <v>1</v>
      </c>
      <c r="E19" s="2">
        <f>(B19)/(B19+C19+D19)</f>
        <v>0.5714285714285714</v>
      </c>
      <c r="F19" s="3">
        <f>7+15+2+12+6+12+15</f>
        <v>69</v>
      </c>
      <c r="G19" s="3">
        <f>22+4+14+4+6+8+10</f>
        <v>68</v>
      </c>
      <c r="H19">
        <f t="shared" si="12"/>
        <v>1</v>
      </c>
      <c r="I19">
        <f>60*1</f>
        <v>60</v>
      </c>
      <c r="K19">
        <f>20*1</f>
        <v>20</v>
      </c>
      <c r="L19">
        <f t="shared" si="13"/>
        <v>40</v>
      </c>
      <c r="M19">
        <f t="shared" si="14"/>
        <v>5</v>
      </c>
      <c r="N19">
        <f>10*2</f>
        <v>20</v>
      </c>
      <c r="O19">
        <f t="shared" ref="O19" si="33">SUM(I19:N19)</f>
        <v>145</v>
      </c>
    </row>
    <row r="20" spans="1:15" x14ac:dyDescent="0.25">
      <c r="A20" s="3" t="s">
        <v>42</v>
      </c>
      <c r="B20" s="3">
        <f>1*8</f>
        <v>8</v>
      </c>
      <c r="C20" s="3">
        <f>1*7</f>
        <v>7</v>
      </c>
      <c r="D20" s="3">
        <f>1*1</f>
        <v>1</v>
      </c>
      <c r="E20" s="2">
        <f t="shared" ref="E20:E26" si="34">(B20)/(B20+C20+D20)</f>
        <v>0.5</v>
      </c>
      <c r="F20" s="3">
        <f>9+4+8+10+4+15+5+5+12+12+9+14+5+16+18+9</f>
        <v>155</v>
      </c>
      <c r="G20" s="3">
        <f>9+15+7+0+12+9+23+11+8+14+5+13+15+4+6+11</f>
        <v>162</v>
      </c>
      <c r="H20">
        <f t="shared" ref="H20:H26" si="35">F20-G20</f>
        <v>-7</v>
      </c>
      <c r="I20">
        <f>60*1</f>
        <v>60</v>
      </c>
      <c r="J20">
        <f>40*1</f>
        <v>40</v>
      </c>
      <c r="K20">
        <f>20*1</f>
        <v>20</v>
      </c>
      <c r="L20">
        <f t="shared" ref="L20:L26" si="36">B20*10</f>
        <v>80</v>
      </c>
      <c r="M20">
        <f t="shared" ref="M20:M26" si="37">D20*5</f>
        <v>5</v>
      </c>
      <c r="N20">
        <f>10*5</f>
        <v>50</v>
      </c>
      <c r="O20">
        <f t="shared" ref="O20:O24" si="38">SUM(I20:N20)</f>
        <v>255</v>
      </c>
    </row>
    <row r="21" spans="1:15" x14ac:dyDescent="0.25">
      <c r="A21" s="3" t="s">
        <v>93</v>
      </c>
      <c r="B21" s="3">
        <f>1*3</f>
        <v>3</v>
      </c>
      <c r="C21" s="3">
        <f>1*4</f>
        <v>4</v>
      </c>
      <c r="D21" s="3"/>
      <c r="E21" s="2">
        <f>(B21)/(B21+C21+D21)</f>
        <v>0.42857142857142855</v>
      </c>
      <c r="F21" s="3">
        <f>10+10+6+6+10+14+6</f>
        <v>62</v>
      </c>
      <c r="G21" s="3">
        <f>5+6+12+13+12+12+16</f>
        <v>76</v>
      </c>
      <c r="H21">
        <f t="shared" si="35"/>
        <v>-14</v>
      </c>
      <c r="J21">
        <f>40*1</f>
        <v>40</v>
      </c>
      <c r="L21">
        <f t="shared" si="36"/>
        <v>30</v>
      </c>
      <c r="M21">
        <f t="shared" si="37"/>
        <v>0</v>
      </c>
      <c r="N21">
        <f>10*2</f>
        <v>20</v>
      </c>
      <c r="O21">
        <f t="shared" ref="O21" si="39">SUM(I21:N21)</f>
        <v>90</v>
      </c>
    </row>
    <row r="22" spans="1:15" x14ac:dyDescent="0.25">
      <c r="A22" s="3" t="s">
        <v>163</v>
      </c>
      <c r="B22" s="3">
        <f>1*2</f>
        <v>2</v>
      </c>
      <c r="C22" s="3">
        <f>1*1</f>
        <v>1</v>
      </c>
      <c r="D22" s="3"/>
      <c r="E22" s="2">
        <f t="shared" ref="E22" si="40">(B22)/(B22+C22+D22)</f>
        <v>0.66666666666666663</v>
      </c>
      <c r="F22" s="3">
        <f>19+19+9</f>
        <v>47</v>
      </c>
      <c r="G22" s="3">
        <f>14+4+10</f>
        <v>28</v>
      </c>
      <c r="H22">
        <f>F22-G22</f>
        <v>19</v>
      </c>
      <c r="K22">
        <f>20*1</f>
        <v>20</v>
      </c>
      <c r="L22">
        <f t="shared" si="36"/>
        <v>20</v>
      </c>
      <c r="M22">
        <f t="shared" si="37"/>
        <v>0</v>
      </c>
      <c r="N22">
        <f>10*1</f>
        <v>10</v>
      </c>
      <c r="O22">
        <f t="shared" ref="O22" si="41">SUM(I22:N22)</f>
        <v>50</v>
      </c>
    </row>
    <row r="23" spans="1:15" x14ac:dyDescent="0.25">
      <c r="B23" s="3"/>
      <c r="C23" s="3"/>
      <c r="D23" s="3"/>
      <c r="E23" s="2" t="e">
        <f t="shared" si="34"/>
        <v>#DIV/0!</v>
      </c>
      <c r="F23" s="3"/>
      <c r="G23" s="3"/>
      <c r="H23">
        <f t="shared" si="35"/>
        <v>0</v>
      </c>
      <c r="L23">
        <f t="shared" si="36"/>
        <v>0</v>
      </c>
      <c r="M23">
        <f t="shared" si="37"/>
        <v>0</v>
      </c>
      <c r="O23">
        <f t="shared" si="38"/>
        <v>0</v>
      </c>
    </row>
    <row r="24" spans="1:15" x14ac:dyDescent="0.25">
      <c r="B24" s="3"/>
      <c r="C24" s="3"/>
      <c r="D24" s="3"/>
      <c r="E24" s="2" t="e">
        <f t="shared" ref="E24" si="42">(B24)/(B24+C24+D24)</f>
        <v>#DIV/0!</v>
      </c>
      <c r="F24" s="3"/>
      <c r="G24" s="3"/>
      <c r="H24">
        <f t="shared" ref="H24" si="43">F24-G24</f>
        <v>0</v>
      </c>
      <c r="L24">
        <f t="shared" ref="L24" si="44">B24*10</f>
        <v>0</v>
      </c>
      <c r="M24">
        <f t="shared" ref="M24" si="45">D24*5</f>
        <v>0</v>
      </c>
      <c r="O24">
        <f t="shared" si="38"/>
        <v>0</v>
      </c>
    </row>
    <row r="25" spans="1:15" x14ac:dyDescent="0.25">
      <c r="B25" s="3"/>
      <c r="C25" s="3"/>
      <c r="D25" s="3"/>
      <c r="E25" s="2" t="e">
        <f t="shared" si="34"/>
        <v>#DIV/0!</v>
      </c>
      <c r="F25" s="3"/>
      <c r="G25" s="3"/>
      <c r="H25">
        <f t="shared" si="35"/>
        <v>0</v>
      </c>
      <c r="L25">
        <f t="shared" si="36"/>
        <v>0</v>
      </c>
      <c r="M25">
        <f t="shared" si="37"/>
        <v>0</v>
      </c>
      <c r="O25">
        <f t="shared" ref="O25:O26" si="46">SUM(I25:N25)</f>
        <v>0</v>
      </c>
    </row>
    <row r="26" spans="1:15" x14ac:dyDescent="0.25">
      <c r="B26" s="3"/>
      <c r="C26" s="3"/>
      <c r="D26" s="3"/>
      <c r="E26" s="2" t="e">
        <f t="shared" si="34"/>
        <v>#DIV/0!</v>
      </c>
      <c r="F26" s="3"/>
      <c r="G26" s="3"/>
      <c r="H26">
        <f t="shared" si="35"/>
        <v>0</v>
      </c>
      <c r="L26">
        <f t="shared" si="36"/>
        <v>0</v>
      </c>
      <c r="M26">
        <f t="shared" si="37"/>
        <v>0</v>
      </c>
      <c r="O26">
        <f t="shared" si="46"/>
        <v>0</v>
      </c>
    </row>
    <row r="27" spans="1:15" x14ac:dyDescent="0.25">
      <c r="B27" s="3"/>
      <c r="C27" s="3"/>
      <c r="D27" s="3"/>
      <c r="E27" s="2" t="e">
        <f t="shared" ref="E27:E31" si="47">(B27)/(B27+C27+D27)</f>
        <v>#DIV/0!</v>
      </c>
      <c r="F27" s="3"/>
      <c r="G27" s="3"/>
      <c r="H27">
        <f t="shared" ref="H27:H31" si="48">F27-G27</f>
        <v>0</v>
      </c>
      <c r="L27">
        <f t="shared" ref="L27:L31" si="49">B27*10</f>
        <v>0</v>
      </c>
      <c r="M27">
        <f t="shared" ref="M27:M31" si="50">D27*5</f>
        <v>0</v>
      </c>
      <c r="O27">
        <f>SUM(I27:N27)</f>
        <v>0</v>
      </c>
    </row>
    <row r="28" spans="1:15" x14ac:dyDescent="0.25">
      <c r="B28" s="3"/>
      <c r="C28" s="3"/>
      <c r="D28" s="3"/>
      <c r="E28" s="2" t="e">
        <f t="shared" si="47"/>
        <v>#DIV/0!</v>
      </c>
      <c r="F28" s="3"/>
      <c r="G28" s="3"/>
      <c r="H28">
        <f t="shared" si="48"/>
        <v>0</v>
      </c>
      <c r="L28">
        <f t="shared" si="49"/>
        <v>0</v>
      </c>
      <c r="M28">
        <f t="shared" si="50"/>
        <v>0</v>
      </c>
      <c r="O28">
        <f t="shared" ref="O28" si="51">SUM(I28:N28)</f>
        <v>0</v>
      </c>
    </row>
    <row r="29" spans="1:15" x14ac:dyDescent="0.25">
      <c r="B29" s="3"/>
      <c r="C29" s="3"/>
      <c r="D29" s="3"/>
      <c r="E29" s="2" t="e">
        <f t="shared" si="47"/>
        <v>#DIV/0!</v>
      </c>
      <c r="F29" s="3"/>
      <c r="G29" s="3"/>
      <c r="H29">
        <f t="shared" si="48"/>
        <v>0</v>
      </c>
      <c r="L29">
        <f t="shared" si="49"/>
        <v>0</v>
      </c>
      <c r="M29">
        <f t="shared" si="50"/>
        <v>0</v>
      </c>
      <c r="O29">
        <f t="shared" ref="O29" si="52">SUM(I29:N29)</f>
        <v>0</v>
      </c>
    </row>
    <row r="30" spans="1:15" x14ac:dyDescent="0.25">
      <c r="B30" s="3"/>
      <c r="C30" s="3"/>
      <c r="D30" s="3"/>
      <c r="E30" s="2" t="e">
        <f t="shared" si="47"/>
        <v>#DIV/0!</v>
      </c>
      <c r="F30" s="3"/>
      <c r="G30" s="3"/>
      <c r="H30">
        <f t="shared" si="48"/>
        <v>0</v>
      </c>
      <c r="L30">
        <f t="shared" si="49"/>
        <v>0</v>
      </c>
      <c r="M30">
        <f t="shared" si="50"/>
        <v>0</v>
      </c>
      <c r="O30">
        <f t="shared" ref="O30" si="53">SUM(I30:N30)</f>
        <v>0</v>
      </c>
    </row>
    <row r="31" spans="1:15" x14ac:dyDescent="0.25">
      <c r="B31" s="3"/>
      <c r="C31" s="3"/>
      <c r="D31" s="3"/>
      <c r="E31" s="2" t="e">
        <f t="shared" si="47"/>
        <v>#DIV/0!</v>
      </c>
      <c r="F31" s="3"/>
      <c r="G31" s="3"/>
      <c r="H31">
        <f t="shared" si="48"/>
        <v>0</v>
      </c>
      <c r="L31">
        <f t="shared" si="49"/>
        <v>0</v>
      </c>
      <c r="M31">
        <f t="shared" si="50"/>
        <v>0</v>
      </c>
      <c r="O31">
        <f t="shared" ref="O31" si="54">SUM(I31:N31)</f>
        <v>0</v>
      </c>
    </row>
    <row r="32" spans="1:15" x14ac:dyDescent="0.25">
      <c r="B32" s="3"/>
      <c r="C32" s="3"/>
      <c r="D32" s="3"/>
      <c r="E32" s="2" t="e">
        <f t="shared" ref="E32:E38" si="55">(B32)/(B32+C32+D32)</f>
        <v>#DIV/0!</v>
      </c>
      <c r="F32" s="3"/>
      <c r="G32" s="3"/>
      <c r="H32">
        <f t="shared" ref="H32:H38" si="56">F32-G32</f>
        <v>0</v>
      </c>
      <c r="L32">
        <f t="shared" ref="L32:L38" si="57">B32*10</f>
        <v>0</v>
      </c>
      <c r="M32">
        <f t="shared" ref="M32:M38" si="58">D32*5</f>
        <v>0</v>
      </c>
      <c r="O32">
        <f t="shared" ref="O32:O36" si="59">SUM(I32:N32)</f>
        <v>0</v>
      </c>
    </row>
    <row r="33" spans="2:15" x14ac:dyDescent="0.25">
      <c r="B33" s="3"/>
      <c r="C33" s="3"/>
      <c r="D33" s="3"/>
      <c r="E33" s="2" t="e">
        <f t="shared" si="55"/>
        <v>#DIV/0!</v>
      </c>
      <c r="F33" s="3"/>
      <c r="G33" s="3"/>
      <c r="H33">
        <f>F33-G33</f>
        <v>0</v>
      </c>
      <c r="L33">
        <f t="shared" si="57"/>
        <v>0</v>
      </c>
      <c r="M33">
        <f t="shared" si="58"/>
        <v>0</v>
      </c>
      <c r="O33">
        <f t="shared" si="59"/>
        <v>0</v>
      </c>
    </row>
    <row r="34" spans="2:15" x14ac:dyDescent="0.25">
      <c r="B34" s="3"/>
      <c r="C34" s="3"/>
      <c r="D34" s="3"/>
      <c r="E34" s="2" t="e">
        <f t="shared" si="55"/>
        <v>#DIV/0!</v>
      </c>
      <c r="F34" s="3"/>
      <c r="G34" s="3"/>
      <c r="H34">
        <f t="shared" si="56"/>
        <v>0</v>
      </c>
      <c r="L34">
        <f t="shared" si="57"/>
        <v>0</v>
      </c>
      <c r="M34">
        <f t="shared" si="58"/>
        <v>0</v>
      </c>
      <c r="O34">
        <f t="shared" si="59"/>
        <v>0</v>
      </c>
    </row>
    <row r="35" spans="2:15" x14ac:dyDescent="0.25">
      <c r="B35" s="3"/>
      <c r="C35" s="3"/>
      <c r="D35" s="3"/>
      <c r="E35" s="2" t="e">
        <f t="shared" si="55"/>
        <v>#DIV/0!</v>
      </c>
      <c r="F35" s="3"/>
      <c r="G35" s="3"/>
      <c r="H35">
        <f t="shared" si="56"/>
        <v>0</v>
      </c>
      <c r="L35">
        <f t="shared" si="57"/>
        <v>0</v>
      </c>
      <c r="M35">
        <f t="shared" si="58"/>
        <v>0</v>
      </c>
      <c r="O35">
        <f t="shared" si="59"/>
        <v>0</v>
      </c>
    </row>
    <row r="36" spans="2:15" x14ac:dyDescent="0.25">
      <c r="B36" s="3"/>
      <c r="C36" s="3"/>
      <c r="D36" s="3"/>
      <c r="E36" s="2" t="e">
        <f t="shared" si="55"/>
        <v>#DIV/0!</v>
      </c>
      <c r="F36" s="3"/>
      <c r="G36" s="3"/>
      <c r="H36">
        <f t="shared" si="56"/>
        <v>0</v>
      </c>
      <c r="L36">
        <f t="shared" si="57"/>
        <v>0</v>
      </c>
      <c r="M36">
        <f t="shared" si="58"/>
        <v>0</v>
      </c>
      <c r="O36">
        <f t="shared" si="59"/>
        <v>0</v>
      </c>
    </row>
    <row r="37" spans="2:15" x14ac:dyDescent="0.25">
      <c r="B37" s="3"/>
      <c r="C37" s="3"/>
      <c r="D37" s="3"/>
      <c r="E37" s="2" t="e">
        <f t="shared" ref="E37" si="60">(B37)/(B37+C37+D37)</f>
        <v>#DIV/0!</v>
      </c>
      <c r="F37" s="3"/>
      <c r="G37" s="3"/>
      <c r="H37">
        <f t="shared" ref="H37" si="61">F37-G37</f>
        <v>0</v>
      </c>
      <c r="L37">
        <f t="shared" ref="L37" si="62">B37*10</f>
        <v>0</v>
      </c>
      <c r="M37">
        <f t="shared" ref="M37" si="63">D37*5</f>
        <v>0</v>
      </c>
      <c r="O37">
        <f t="shared" ref="O37" si="64">SUM(I37:N37)</f>
        <v>0</v>
      </c>
    </row>
    <row r="38" spans="2:15" x14ac:dyDescent="0.25">
      <c r="B38" s="3"/>
      <c r="C38" s="3"/>
      <c r="D38" s="3"/>
      <c r="E38" s="2" t="e">
        <f t="shared" si="55"/>
        <v>#DIV/0!</v>
      </c>
      <c r="F38" s="3"/>
      <c r="G38" s="3"/>
      <c r="H38">
        <f t="shared" si="56"/>
        <v>0</v>
      </c>
      <c r="L38">
        <f t="shared" si="57"/>
        <v>0</v>
      </c>
      <c r="M38">
        <f t="shared" si="58"/>
        <v>0</v>
      </c>
      <c r="O38">
        <f t="shared" ref="O38" si="65">SUM(I38:N38)</f>
        <v>0</v>
      </c>
    </row>
    <row r="39" spans="2:15" x14ac:dyDescent="0.25">
      <c r="B39" s="3"/>
      <c r="C39" s="3"/>
      <c r="D39" s="3"/>
      <c r="E39" s="2" t="e">
        <f t="shared" si="0"/>
        <v>#DIV/0!</v>
      </c>
      <c r="F39" s="3"/>
      <c r="G39" s="3"/>
      <c r="H39">
        <f t="shared" si="1"/>
        <v>0</v>
      </c>
      <c r="L39">
        <f t="shared" si="2"/>
        <v>0</v>
      </c>
      <c r="M39">
        <f t="shared" si="3"/>
        <v>0</v>
      </c>
      <c r="O39">
        <f t="shared" si="4"/>
        <v>0</v>
      </c>
    </row>
    <row r="40" spans="2:15" x14ac:dyDescent="0.25">
      <c r="B40" s="3"/>
      <c r="C40" s="3"/>
      <c r="D40" s="3"/>
      <c r="E40" s="2" t="e">
        <f t="shared" ref="E40:E42" si="66">(B40)/(B40+C40+D40)</f>
        <v>#DIV/0!</v>
      </c>
      <c r="F40" s="3"/>
      <c r="G40" s="3"/>
      <c r="H40">
        <f t="shared" ref="H40:H42" si="67">F40-G40</f>
        <v>0</v>
      </c>
      <c r="L40">
        <f t="shared" ref="L40:L42" si="68">B40*10</f>
        <v>0</v>
      </c>
      <c r="M40">
        <f t="shared" ref="M40:M42" si="69">D40*5</f>
        <v>0</v>
      </c>
      <c r="O40">
        <f t="shared" ref="O40" si="70">SUM(I40:N40)</f>
        <v>0</v>
      </c>
    </row>
    <row r="41" spans="2:15" x14ac:dyDescent="0.25">
      <c r="B41" s="3"/>
      <c r="C41" s="3"/>
      <c r="D41" s="3"/>
      <c r="E41" s="2" t="e">
        <f t="shared" ref="E41" si="71">(B41)/(B41+C41+D41)</f>
        <v>#DIV/0!</v>
      </c>
      <c r="F41" s="3"/>
      <c r="G41" s="3"/>
      <c r="H41">
        <f t="shared" ref="H41" si="72">F41-G41</f>
        <v>0</v>
      </c>
      <c r="L41">
        <f t="shared" ref="L41" si="73">B41*10</f>
        <v>0</v>
      </c>
      <c r="M41">
        <f t="shared" ref="M41" si="74">D41*5</f>
        <v>0</v>
      </c>
      <c r="O41">
        <f t="shared" ref="O41" si="75">SUM(I41:N41)</f>
        <v>0</v>
      </c>
    </row>
    <row r="42" spans="2:15" x14ac:dyDescent="0.25">
      <c r="B42" s="3"/>
      <c r="C42" s="3"/>
      <c r="D42" s="3"/>
      <c r="E42" s="2" t="e">
        <f t="shared" si="66"/>
        <v>#DIV/0!</v>
      </c>
      <c r="F42" s="3"/>
      <c r="G42" s="3"/>
      <c r="H42">
        <f t="shared" si="67"/>
        <v>0</v>
      </c>
      <c r="L42">
        <f t="shared" si="68"/>
        <v>0</v>
      </c>
      <c r="M42">
        <f t="shared" si="69"/>
        <v>0</v>
      </c>
      <c r="O42">
        <f t="shared" ref="O42" si="76">SUM(I42:N42)</f>
        <v>0</v>
      </c>
    </row>
    <row r="43" spans="2:15" x14ac:dyDescent="0.25">
      <c r="B43" s="3"/>
      <c r="C43" s="3"/>
      <c r="D43" s="3"/>
      <c r="E43" s="2" t="e">
        <f t="shared" ref="E43:E44" si="77">(B43)/(B43+C43+D43)</f>
        <v>#DIV/0!</v>
      </c>
      <c r="F43" s="3"/>
      <c r="G43" s="3"/>
      <c r="H43">
        <f t="shared" ref="H43:H44" si="78">F43-G43</f>
        <v>0</v>
      </c>
      <c r="L43">
        <f t="shared" ref="L43:L44" si="79">B43*10</f>
        <v>0</v>
      </c>
      <c r="M43">
        <f t="shared" ref="M43:M44" si="80">D43*5</f>
        <v>0</v>
      </c>
      <c r="O43">
        <f t="shared" ref="O43" si="81">SUM(I43:N43)</f>
        <v>0</v>
      </c>
    </row>
    <row r="44" spans="2:15" x14ac:dyDescent="0.25">
      <c r="B44" s="3"/>
      <c r="C44" s="3"/>
      <c r="D44" s="3"/>
      <c r="E44" s="2" t="e">
        <f t="shared" si="77"/>
        <v>#DIV/0!</v>
      </c>
      <c r="F44" s="3"/>
      <c r="G44" s="3"/>
      <c r="H44">
        <f t="shared" si="78"/>
        <v>0</v>
      </c>
      <c r="L44">
        <f t="shared" si="79"/>
        <v>0</v>
      </c>
      <c r="M44">
        <f t="shared" si="80"/>
        <v>0</v>
      </c>
      <c r="O44">
        <f t="shared" ref="O44" si="82">SUM(I44:N44)</f>
        <v>0</v>
      </c>
    </row>
    <row r="45" spans="2:15" x14ac:dyDescent="0.25">
      <c r="B45" s="3"/>
      <c r="C45" s="3"/>
      <c r="D45" s="3"/>
      <c r="E45" s="2" t="e">
        <f t="shared" ref="E45:E52" si="83">(B45)/(B45+C45+D45)</f>
        <v>#DIV/0!</v>
      </c>
      <c r="F45" s="3"/>
      <c r="G45" s="3"/>
      <c r="H45">
        <f t="shared" ref="H45:H52" si="84">F45-G45</f>
        <v>0</v>
      </c>
      <c r="L45">
        <f t="shared" ref="L45:L52" si="85">B45*10</f>
        <v>0</v>
      </c>
      <c r="M45">
        <f t="shared" ref="M45:M52" si="86">D45*5</f>
        <v>0</v>
      </c>
      <c r="O45">
        <f t="shared" ref="O45:O52" si="87">SUM(I45:N45)</f>
        <v>0</v>
      </c>
    </row>
    <row r="46" spans="2:15" x14ac:dyDescent="0.25">
      <c r="B46" s="3"/>
      <c r="C46" s="3"/>
      <c r="D46" s="3"/>
      <c r="E46" s="2" t="e">
        <f t="shared" si="83"/>
        <v>#DIV/0!</v>
      </c>
      <c r="F46" s="3"/>
      <c r="G46" s="3"/>
      <c r="H46">
        <f t="shared" si="84"/>
        <v>0</v>
      </c>
      <c r="L46">
        <f t="shared" si="85"/>
        <v>0</v>
      </c>
      <c r="M46">
        <f t="shared" si="86"/>
        <v>0</v>
      </c>
      <c r="O46">
        <f t="shared" ref="O46:O48" si="88">SUM(I46:N46)</f>
        <v>0</v>
      </c>
    </row>
    <row r="47" spans="2:15" x14ac:dyDescent="0.25">
      <c r="B47" s="3"/>
      <c r="C47" s="3"/>
      <c r="D47" s="3"/>
      <c r="E47" s="2" t="e">
        <f t="shared" si="83"/>
        <v>#DIV/0!</v>
      </c>
      <c r="F47" s="3"/>
      <c r="G47" s="3"/>
      <c r="H47">
        <f t="shared" si="84"/>
        <v>0</v>
      </c>
      <c r="L47">
        <f t="shared" si="85"/>
        <v>0</v>
      </c>
      <c r="M47">
        <f t="shared" si="86"/>
        <v>0</v>
      </c>
      <c r="O47">
        <f t="shared" ref="O47" si="89">SUM(I47:N47)</f>
        <v>0</v>
      </c>
    </row>
    <row r="48" spans="2:15" x14ac:dyDescent="0.25">
      <c r="B48" s="3"/>
      <c r="C48" s="3"/>
      <c r="D48" s="3"/>
      <c r="E48" s="2" t="e">
        <f t="shared" si="83"/>
        <v>#DIV/0!</v>
      </c>
      <c r="F48" s="3"/>
      <c r="G48" s="3"/>
      <c r="H48">
        <f t="shared" si="84"/>
        <v>0</v>
      </c>
      <c r="L48">
        <f t="shared" si="85"/>
        <v>0</v>
      </c>
      <c r="M48">
        <f t="shared" si="86"/>
        <v>0</v>
      </c>
      <c r="O48">
        <f t="shared" si="88"/>
        <v>0</v>
      </c>
    </row>
    <row r="49" spans="2:15" x14ac:dyDescent="0.25">
      <c r="B49" s="3"/>
      <c r="C49" s="3"/>
      <c r="D49" s="3"/>
      <c r="E49" s="2" t="e">
        <f t="shared" si="83"/>
        <v>#DIV/0!</v>
      </c>
      <c r="F49" s="3"/>
      <c r="G49" s="3"/>
      <c r="H49">
        <f t="shared" si="84"/>
        <v>0</v>
      </c>
      <c r="L49">
        <f t="shared" si="85"/>
        <v>0</v>
      </c>
      <c r="M49">
        <f t="shared" si="86"/>
        <v>0</v>
      </c>
      <c r="O49">
        <f t="shared" si="87"/>
        <v>0</v>
      </c>
    </row>
    <row r="50" spans="2:15" x14ac:dyDescent="0.25">
      <c r="B50" s="3"/>
      <c r="C50" s="3"/>
      <c r="D50" s="3"/>
      <c r="E50" s="2" t="e">
        <f t="shared" ref="E50:E51" si="90">(B50)/(B50+C50+D50)</f>
        <v>#DIV/0!</v>
      </c>
      <c r="F50" s="3"/>
      <c r="G50" s="3"/>
      <c r="H50">
        <f t="shared" ref="H50:H51" si="91">F50-G50</f>
        <v>0</v>
      </c>
      <c r="L50">
        <f t="shared" ref="L50:L51" si="92">B50*10</f>
        <v>0</v>
      </c>
      <c r="M50">
        <f t="shared" ref="M50:M51" si="93">D50*5</f>
        <v>0</v>
      </c>
      <c r="O50">
        <f t="shared" ref="O50:O51" si="94">SUM(I50:N50)</f>
        <v>0</v>
      </c>
    </row>
    <row r="51" spans="2:15" x14ac:dyDescent="0.25">
      <c r="B51" s="3"/>
      <c r="C51" s="3"/>
      <c r="D51" s="3"/>
      <c r="E51" s="2" t="e">
        <f t="shared" si="90"/>
        <v>#DIV/0!</v>
      </c>
      <c r="F51" s="3"/>
      <c r="G51" s="3"/>
      <c r="H51">
        <f t="shared" si="91"/>
        <v>0</v>
      </c>
      <c r="L51">
        <f t="shared" si="92"/>
        <v>0</v>
      </c>
      <c r="M51">
        <f t="shared" si="93"/>
        <v>0</v>
      </c>
      <c r="O51">
        <f t="shared" si="94"/>
        <v>0</v>
      </c>
    </row>
    <row r="52" spans="2:15" x14ac:dyDescent="0.25">
      <c r="B52" s="3"/>
      <c r="C52" s="3"/>
      <c r="D52" s="3"/>
      <c r="E52" s="2" t="e">
        <f t="shared" si="83"/>
        <v>#DIV/0!</v>
      </c>
      <c r="F52" s="3"/>
      <c r="G52" s="3"/>
      <c r="H52">
        <f t="shared" si="84"/>
        <v>0</v>
      </c>
      <c r="L52">
        <f t="shared" si="85"/>
        <v>0</v>
      </c>
      <c r="M52">
        <f t="shared" si="86"/>
        <v>0</v>
      </c>
      <c r="O52">
        <f t="shared" si="87"/>
        <v>0</v>
      </c>
    </row>
    <row r="53" spans="2:15" x14ac:dyDescent="0.25">
      <c r="B53" s="3"/>
      <c r="C53" s="3"/>
      <c r="D53" s="3"/>
      <c r="E53" s="2" t="e">
        <f t="shared" ref="E53" si="95">(B53)/(B53+C53+D53)</f>
        <v>#DIV/0!</v>
      </c>
      <c r="F53" s="3"/>
      <c r="G53" s="3"/>
      <c r="H53">
        <f t="shared" ref="H53" si="96">F53-G53</f>
        <v>0</v>
      </c>
      <c r="L53">
        <f t="shared" ref="L53" si="97">B53*10</f>
        <v>0</v>
      </c>
      <c r="M53">
        <f t="shared" ref="M53" si="98">D53*5</f>
        <v>0</v>
      </c>
      <c r="O53">
        <f t="shared" ref="O53" si="99">SUM(I53:N53)</f>
        <v>0</v>
      </c>
    </row>
    <row r="54" spans="2:15" x14ac:dyDescent="0.25">
      <c r="B54" s="3"/>
      <c r="C54" s="3"/>
      <c r="D54" s="3"/>
      <c r="E54" s="2" t="e">
        <f t="shared" si="0"/>
        <v>#DIV/0!</v>
      </c>
      <c r="F54" s="3"/>
      <c r="G54" s="3"/>
      <c r="H54">
        <f t="shared" si="1"/>
        <v>0</v>
      </c>
      <c r="L54">
        <f t="shared" si="2"/>
        <v>0</v>
      </c>
      <c r="M54">
        <f t="shared" si="3"/>
        <v>0</v>
      </c>
      <c r="O54">
        <f t="shared" si="4"/>
        <v>0</v>
      </c>
    </row>
    <row r="55" spans="2:15" x14ac:dyDescent="0.25">
      <c r="B55" s="3"/>
      <c r="C55" s="3"/>
      <c r="D55" s="3"/>
      <c r="E55" s="2" t="e">
        <f t="shared" si="0"/>
        <v>#DIV/0!</v>
      </c>
      <c r="F55" s="3"/>
      <c r="G55" s="3"/>
      <c r="H55">
        <f t="shared" si="1"/>
        <v>0</v>
      </c>
      <c r="L55">
        <f t="shared" si="2"/>
        <v>0</v>
      </c>
      <c r="M55">
        <f t="shared" si="3"/>
        <v>0</v>
      </c>
      <c r="O55">
        <f t="shared" si="4"/>
        <v>0</v>
      </c>
    </row>
    <row r="56" spans="2:15" x14ac:dyDescent="0.25">
      <c r="B56" s="3"/>
      <c r="C56" s="3"/>
      <c r="D56" s="3"/>
      <c r="E56" s="2" t="e">
        <f t="shared" ref="E56" si="100">(B56)/(B56+C56+D56)</f>
        <v>#DIV/0!</v>
      </c>
      <c r="F56" s="3"/>
      <c r="G56" s="3"/>
      <c r="H56">
        <f>F56-G56</f>
        <v>0</v>
      </c>
      <c r="L56">
        <f t="shared" ref="L56" si="101">B56*10</f>
        <v>0</v>
      </c>
      <c r="M56">
        <f t="shared" ref="M56" si="102">D56*5</f>
        <v>0</v>
      </c>
      <c r="O56">
        <f t="shared" ref="O56" si="103">SUM(I56:N56)</f>
        <v>0</v>
      </c>
    </row>
    <row r="57" spans="2:15" x14ac:dyDescent="0.25">
      <c r="B57" s="3"/>
      <c r="C57" s="3"/>
      <c r="D57" s="3"/>
      <c r="E57" s="2" t="e">
        <f t="shared" si="0"/>
        <v>#DIV/0!</v>
      </c>
      <c r="F57" s="3"/>
      <c r="G57" s="3"/>
      <c r="H57">
        <f>F57-G57</f>
        <v>0</v>
      </c>
      <c r="L57">
        <f t="shared" si="2"/>
        <v>0</v>
      </c>
      <c r="M57">
        <f t="shared" si="3"/>
        <v>0</v>
      </c>
      <c r="O57">
        <f t="shared" si="4"/>
        <v>0</v>
      </c>
    </row>
    <row r="58" spans="2:15" x14ac:dyDescent="0.25">
      <c r="B58" s="3"/>
      <c r="C58" s="3"/>
      <c r="D58" s="3"/>
      <c r="E58" s="2" t="e">
        <f t="shared" si="0"/>
        <v>#DIV/0!</v>
      </c>
      <c r="F58" s="3"/>
      <c r="G58" s="3"/>
      <c r="H58">
        <f t="shared" ref="H58" si="104">F58-G58</f>
        <v>0</v>
      </c>
      <c r="L58">
        <f t="shared" si="2"/>
        <v>0</v>
      </c>
      <c r="M58">
        <f t="shared" si="3"/>
        <v>0</v>
      </c>
      <c r="O58">
        <f t="shared" ref="O58" si="105">SUM(I58:N58)</f>
        <v>0</v>
      </c>
    </row>
    <row r="59" spans="2:15" x14ac:dyDescent="0.25">
      <c r="B59" s="3"/>
      <c r="C59" s="3"/>
      <c r="D59" s="3"/>
      <c r="E59" s="2" t="e">
        <f t="shared" si="0"/>
        <v>#DIV/0!</v>
      </c>
      <c r="F59" s="3"/>
      <c r="G59" s="3"/>
      <c r="H59">
        <f t="shared" ref="H59" si="106">F59-G59</f>
        <v>0</v>
      </c>
      <c r="L59">
        <f t="shared" si="2"/>
        <v>0</v>
      </c>
      <c r="M59">
        <f t="shared" si="3"/>
        <v>0</v>
      </c>
      <c r="O59">
        <f t="shared" ref="O59" si="107">SUM(I59:N59)</f>
        <v>0</v>
      </c>
    </row>
    <row r="60" spans="2:15" x14ac:dyDescent="0.25">
      <c r="B60" s="3"/>
      <c r="C60" s="3"/>
      <c r="D60" s="3"/>
      <c r="E60" s="2" t="e">
        <f t="shared" ref="E60" si="108">(B60)/(B60+C60+D60)</f>
        <v>#DIV/0!</v>
      </c>
      <c r="F60" s="3"/>
      <c r="G60" s="3"/>
      <c r="H60">
        <f t="shared" ref="H60" si="109">F60-G60</f>
        <v>0</v>
      </c>
      <c r="L60">
        <f t="shared" ref="L60" si="110">B60*10</f>
        <v>0</v>
      </c>
      <c r="M60">
        <f t="shared" ref="M60" si="111">D60*5</f>
        <v>0</v>
      </c>
      <c r="O60">
        <f t="shared" ref="O60" si="112">SUM(I60:N60)</f>
        <v>0</v>
      </c>
    </row>
    <row r="61" spans="2:15" x14ac:dyDescent="0.25">
      <c r="B61" s="3"/>
      <c r="C61" s="3"/>
      <c r="D61" s="3"/>
      <c r="E61" s="2" t="e">
        <f t="shared" si="0"/>
        <v>#DIV/0!</v>
      </c>
      <c r="F61" s="3"/>
      <c r="G61" s="3"/>
      <c r="H61">
        <f t="shared" ref="H61:H105" si="113">F61-G61</f>
        <v>0</v>
      </c>
      <c r="L61">
        <f t="shared" si="2"/>
        <v>0</v>
      </c>
      <c r="M61">
        <f t="shared" si="3"/>
        <v>0</v>
      </c>
      <c r="O61">
        <f t="shared" si="4"/>
        <v>0</v>
      </c>
    </row>
    <row r="62" spans="2:15" x14ac:dyDescent="0.25">
      <c r="B62" s="3"/>
      <c r="C62" s="3"/>
      <c r="D62" s="3"/>
      <c r="E62" s="2" t="e">
        <f t="shared" si="0"/>
        <v>#DIV/0!</v>
      </c>
      <c r="F62" s="3"/>
      <c r="G62" s="3"/>
      <c r="H62">
        <f t="shared" si="113"/>
        <v>0</v>
      </c>
      <c r="L62">
        <f t="shared" si="2"/>
        <v>0</v>
      </c>
      <c r="M62">
        <f t="shared" si="3"/>
        <v>0</v>
      </c>
      <c r="O62">
        <f t="shared" si="4"/>
        <v>0</v>
      </c>
    </row>
    <row r="63" spans="2:15" x14ac:dyDescent="0.25">
      <c r="B63" s="3"/>
      <c r="C63" s="3"/>
      <c r="D63" s="3"/>
      <c r="E63" s="2" t="e">
        <f t="shared" si="0"/>
        <v>#DIV/0!</v>
      </c>
      <c r="F63" s="3"/>
      <c r="G63" s="3"/>
      <c r="H63">
        <f t="shared" si="113"/>
        <v>0</v>
      </c>
      <c r="L63">
        <f t="shared" si="2"/>
        <v>0</v>
      </c>
      <c r="M63">
        <f t="shared" si="3"/>
        <v>0</v>
      </c>
      <c r="O63">
        <f t="shared" si="4"/>
        <v>0</v>
      </c>
    </row>
    <row r="64" spans="2:15" x14ac:dyDescent="0.25">
      <c r="B64" s="3"/>
      <c r="C64" s="3"/>
      <c r="D64" s="3"/>
      <c r="E64" s="2" t="e">
        <f t="shared" si="0"/>
        <v>#DIV/0!</v>
      </c>
      <c r="F64" s="3"/>
      <c r="G64" s="3"/>
      <c r="H64">
        <f t="shared" si="113"/>
        <v>0</v>
      </c>
      <c r="L64">
        <f t="shared" si="2"/>
        <v>0</v>
      </c>
      <c r="M64">
        <f t="shared" si="3"/>
        <v>0</v>
      </c>
      <c r="O64">
        <f t="shared" si="4"/>
        <v>0</v>
      </c>
    </row>
    <row r="65" spans="2:15" x14ac:dyDescent="0.25">
      <c r="B65" s="3"/>
      <c r="C65" s="3"/>
      <c r="D65" s="3"/>
      <c r="E65" s="2" t="e">
        <f t="shared" si="0"/>
        <v>#DIV/0!</v>
      </c>
      <c r="F65" s="3"/>
      <c r="G65" s="3"/>
      <c r="H65">
        <f t="shared" si="113"/>
        <v>0</v>
      </c>
      <c r="L65">
        <f t="shared" si="2"/>
        <v>0</v>
      </c>
      <c r="M65">
        <f t="shared" si="3"/>
        <v>0</v>
      </c>
      <c r="O65">
        <f t="shared" si="4"/>
        <v>0</v>
      </c>
    </row>
    <row r="66" spans="2:15" x14ac:dyDescent="0.25">
      <c r="B66" s="3"/>
      <c r="C66" s="3"/>
      <c r="D66" s="3"/>
      <c r="E66" s="2" t="e">
        <f t="shared" si="0"/>
        <v>#DIV/0!</v>
      </c>
      <c r="F66" s="3"/>
      <c r="G66" s="3"/>
      <c r="H66">
        <f t="shared" si="113"/>
        <v>0</v>
      </c>
      <c r="L66">
        <f t="shared" si="2"/>
        <v>0</v>
      </c>
      <c r="M66">
        <f t="shared" si="3"/>
        <v>0</v>
      </c>
      <c r="O66">
        <f t="shared" si="4"/>
        <v>0</v>
      </c>
    </row>
    <row r="67" spans="2:15" x14ac:dyDescent="0.25">
      <c r="B67" s="3"/>
      <c r="C67" s="3"/>
      <c r="D67" s="3"/>
      <c r="E67" s="2" t="e">
        <f t="shared" si="0"/>
        <v>#DIV/0!</v>
      </c>
      <c r="F67" s="3"/>
      <c r="G67" s="3"/>
      <c r="H67">
        <f t="shared" si="113"/>
        <v>0</v>
      </c>
      <c r="L67">
        <f t="shared" si="2"/>
        <v>0</v>
      </c>
      <c r="M67">
        <f t="shared" si="3"/>
        <v>0</v>
      </c>
      <c r="O67">
        <f t="shared" si="4"/>
        <v>0</v>
      </c>
    </row>
    <row r="68" spans="2:15" x14ac:dyDescent="0.25">
      <c r="B68" s="3"/>
      <c r="C68" s="3"/>
      <c r="D68" s="3"/>
      <c r="E68" s="2" t="e">
        <f t="shared" si="0"/>
        <v>#DIV/0!</v>
      </c>
      <c r="F68" s="3"/>
      <c r="G68" s="3"/>
      <c r="H68">
        <f t="shared" si="113"/>
        <v>0</v>
      </c>
      <c r="L68">
        <f t="shared" si="2"/>
        <v>0</v>
      </c>
      <c r="M68">
        <f t="shared" si="3"/>
        <v>0</v>
      </c>
      <c r="O68">
        <f t="shared" si="4"/>
        <v>0</v>
      </c>
    </row>
    <row r="69" spans="2:15" x14ac:dyDescent="0.25">
      <c r="B69" s="3"/>
      <c r="C69" s="3"/>
      <c r="D69" s="3"/>
      <c r="E69" s="2" t="e">
        <f t="shared" si="0"/>
        <v>#DIV/0!</v>
      </c>
      <c r="F69" s="3"/>
      <c r="G69" s="3"/>
      <c r="H69">
        <f t="shared" si="113"/>
        <v>0</v>
      </c>
      <c r="L69">
        <f t="shared" si="2"/>
        <v>0</v>
      </c>
      <c r="M69">
        <f t="shared" si="3"/>
        <v>0</v>
      </c>
      <c r="O69">
        <f t="shared" si="4"/>
        <v>0</v>
      </c>
    </row>
    <row r="70" spans="2:15" x14ac:dyDescent="0.25">
      <c r="B70" s="3"/>
      <c r="C70" s="3"/>
      <c r="D70" s="3"/>
      <c r="E70" s="2" t="e">
        <f t="shared" si="0"/>
        <v>#DIV/0!</v>
      </c>
      <c r="F70" s="3"/>
      <c r="G70" s="3"/>
      <c r="H70">
        <f t="shared" si="113"/>
        <v>0</v>
      </c>
      <c r="L70">
        <f t="shared" si="2"/>
        <v>0</v>
      </c>
      <c r="M70">
        <f t="shared" si="3"/>
        <v>0</v>
      </c>
      <c r="O70">
        <f t="shared" si="4"/>
        <v>0</v>
      </c>
    </row>
    <row r="71" spans="2:15" x14ac:dyDescent="0.25">
      <c r="B71" s="3"/>
      <c r="C71" s="3"/>
      <c r="D71" s="3"/>
      <c r="E71" s="2" t="e">
        <f t="shared" si="0"/>
        <v>#DIV/0!</v>
      </c>
      <c r="F71" s="3"/>
      <c r="G71" s="3"/>
      <c r="H71">
        <f t="shared" si="113"/>
        <v>0</v>
      </c>
      <c r="L71">
        <f t="shared" si="2"/>
        <v>0</v>
      </c>
      <c r="M71">
        <f t="shared" si="3"/>
        <v>0</v>
      </c>
      <c r="O71">
        <f t="shared" si="4"/>
        <v>0</v>
      </c>
    </row>
    <row r="72" spans="2:15" x14ac:dyDescent="0.25">
      <c r="B72" s="3"/>
      <c r="C72" s="3"/>
      <c r="D72" s="3"/>
      <c r="E72" s="2" t="e">
        <f t="shared" si="0"/>
        <v>#DIV/0!</v>
      </c>
      <c r="F72" s="3"/>
      <c r="G72" s="3"/>
      <c r="H72">
        <f t="shared" si="113"/>
        <v>0</v>
      </c>
      <c r="L72">
        <f t="shared" si="2"/>
        <v>0</v>
      </c>
      <c r="M72">
        <f t="shared" si="3"/>
        <v>0</v>
      </c>
      <c r="O72">
        <f t="shared" si="4"/>
        <v>0</v>
      </c>
    </row>
    <row r="73" spans="2:15" x14ac:dyDescent="0.25">
      <c r="B73" s="3"/>
      <c r="C73" s="3"/>
      <c r="D73" s="3"/>
      <c r="E73" s="2" t="e">
        <f t="shared" si="0"/>
        <v>#DIV/0!</v>
      </c>
      <c r="F73" s="3"/>
      <c r="G73" s="3"/>
      <c r="H73">
        <f t="shared" si="113"/>
        <v>0</v>
      </c>
      <c r="L73">
        <f t="shared" si="2"/>
        <v>0</v>
      </c>
      <c r="M73">
        <f t="shared" si="3"/>
        <v>0</v>
      </c>
      <c r="O73">
        <f t="shared" si="4"/>
        <v>0</v>
      </c>
    </row>
    <row r="74" spans="2:15" x14ac:dyDescent="0.25">
      <c r="B74" s="3"/>
      <c r="C74" s="3"/>
      <c r="D74" s="3"/>
      <c r="E74" s="2" t="e">
        <f t="shared" si="0"/>
        <v>#DIV/0!</v>
      </c>
      <c r="F74" s="3"/>
      <c r="G74" s="3"/>
      <c r="H74">
        <f t="shared" si="113"/>
        <v>0</v>
      </c>
      <c r="L74">
        <f t="shared" si="2"/>
        <v>0</v>
      </c>
      <c r="M74">
        <f t="shared" si="3"/>
        <v>0</v>
      </c>
      <c r="O74">
        <f t="shared" si="4"/>
        <v>0</v>
      </c>
    </row>
    <row r="75" spans="2:15" x14ac:dyDescent="0.25">
      <c r="B75" s="3"/>
      <c r="C75" s="3"/>
      <c r="D75" s="3"/>
      <c r="E75" s="2" t="e">
        <f t="shared" si="0"/>
        <v>#DIV/0!</v>
      </c>
      <c r="F75" s="3"/>
      <c r="G75" s="3"/>
      <c r="H75">
        <f t="shared" si="113"/>
        <v>0</v>
      </c>
      <c r="L75">
        <f t="shared" si="2"/>
        <v>0</v>
      </c>
      <c r="M75">
        <f t="shared" si="3"/>
        <v>0</v>
      </c>
      <c r="O75">
        <f t="shared" si="4"/>
        <v>0</v>
      </c>
    </row>
    <row r="76" spans="2:15" x14ac:dyDescent="0.25">
      <c r="B76" s="3"/>
      <c r="C76" s="3"/>
      <c r="D76" s="3"/>
      <c r="E76" s="2" t="e">
        <f t="shared" si="0"/>
        <v>#DIV/0!</v>
      </c>
      <c r="F76" s="3"/>
      <c r="G76" s="3"/>
      <c r="H76">
        <f t="shared" si="113"/>
        <v>0</v>
      </c>
      <c r="L76">
        <f t="shared" si="2"/>
        <v>0</v>
      </c>
      <c r="M76">
        <f t="shared" si="3"/>
        <v>0</v>
      </c>
      <c r="O76">
        <f t="shared" si="4"/>
        <v>0</v>
      </c>
    </row>
    <row r="77" spans="2:15" x14ac:dyDescent="0.25">
      <c r="B77" s="3"/>
      <c r="C77" s="3"/>
      <c r="D77" s="3"/>
      <c r="E77" s="2" t="e">
        <f t="shared" si="0"/>
        <v>#DIV/0!</v>
      </c>
      <c r="F77" s="3"/>
      <c r="G77" s="3"/>
      <c r="H77">
        <f>F77-G77</f>
        <v>0</v>
      </c>
      <c r="L77">
        <f t="shared" si="2"/>
        <v>0</v>
      </c>
      <c r="M77">
        <f t="shared" si="3"/>
        <v>0</v>
      </c>
      <c r="O77">
        <f t="shared" si="4"/>
        <v>0</v>
      </c>
    </row>
    <row r="78" spans="2:15" x14ac:dyDescent="0.25">
      <c r="B78" s="3"/>
      <c r="C78" s="3"/>
      <c r="D78" s="3"/>
      <c r="E78" s="2" t="e">
        <f t="shared" si="0"/>
        <v>#DIV/0!</v>
      </c>
      <c r="F78" s="3"/>
      <c r="G78" s="3"/>
      <c r="H78">
        <f t="shared" ref="H78" si="114">F78-G78</f>
        <v>0</v>
      </c>
      <c r="L78">
        <f t="shared" si="2"/>
        <v>0</v>
      </c>
      <c r="M78">
        <f t="shared" si="3"/>
        <v>0</v>
      </c>
      <c r="O78">
        <f t="shared" si="4"/>
        <v>0</v>
      </c>
    </row>
    <row r="79" spans="2:15" x14ac:dyDescent="0.25">
      <c r="B79" s="3"/>
      <c r="C79" s="3"/>
      <c r="D79" s="3"/>
      <c r="E79" s="2" t="e">
        <f t="shared" si="0"/>
        <v>#DIV/0!</v>
      </c>
      <c r="F79" s="3"/>
      <c r="G79" s="3"/>
      <c r="H79">
        <f t="shared" si="113"/>
        <v>0</v>
      </c>
      <c r="L79">
        <f t="shared" si="2"/>
        <v>0</v>
      </c>
      <c r="M79">
        <f t="shared" si="3"/>
        <v>0</v>
      </c>
      <c r="O79">
        <f t="shared" si="4"/>
        <v>0</v>
      </c>
    </row>
    <row r="80" spans="2:15" x14ac:dyDescent="0.25">
      <c r="B80" s="3"/>
      <c r="C80" s="3"/>
      <c r="D80" s="3"/>
      <c r="E80" s="2" t="e">
        <f t="shared" si="0"/>
        <v>#DIV/0!</v>
      </c>
      <c r="F80" s="3"/>
      <c r="G80" s="3"/>
      <c r="H80">
        <f t="shared" si="113"/>
        <v>0</v>
      </c>
      <c r="L80">
        <f t="shared" si="2"/>
        <v>0</v>
      </c>
      <c r="M80">
        <f t="shared" si="3"/>
        <v>0</v>
      </c>
      <c r="O80">
        <f t="shared" si="4"/>
        <v>0</v>
      </c>
    </row>
    <row r="81" spans="2:15" x14ac:dyDescent="0.25">
      <c r="B81" s="3"/>
      <c r="C81" s="3"/>
      <c r="D81" s="3"/>
      <c r="E81" s="2" t="e">
        <f t="shared" si="0"/>
        <v>#DIV/0!</v>
      </c>
      <c r="F81" s="3"/>
      <c r="G81" s="3"/>
      <c r="H81">
        <f t="shared" si="113"/>
        <v>0</v>
      </c>
      <c r="L81">
        <f t="shared" si="2"/>
        <v>0</v>
      </c>
      <c r="M81">
        <f t="shared" si="3"/>
        <v>0</v>
      </c>
      <c r="O81">
        <f t="shared" si="4"/>
        <v>0</v>
      </c>
    </row>
    <row r="82" spans="2:15" x14ac:dyDescent="0.25">
      <c r="B82" s="3"/>
      <c r="C82" s="3"/>
      <c r="D82" s="3"/>
      <c r="E82" s="2" t="e">
        <f t="shared" si="0"/>
        <v>#DIV/0!</v>
      </c>
      <c r="F82" s="3"/>
      <c r="G82" s="3"/>
      <c r="H82">
        <f t="shared" si="113"/>
        <v>0</v>
      </c>
      <c r="L82">
        <f t="shared" si="2"/>
        <v>0</v>
      </c>
      <c r="M82">
        <f t="shared" si="3"/>
        <v>0</v>
      </c>
      <c r="O82">
        <f t="shared" si="4"/>
        <v>0</v>
      </c>
    </row>
    <row r="83" spans="2:15" x14ac:dyDescent="0.25">
      <c r="B83" s="3"/>
      <c r="C83" s="3"/>
      <c r="D83" s="3"/>
      <c r="E83" s="2" t="e">
        <f t="shared" si="0"/>
        <v>#DIV/0!</v>
      </c>
      <c r="F83" s="3"/>
      <c r="G83" s="3"/>
      <c r="H83">
        <f t="shared" si="113"/>
        <v>0</v>
      </c>
      <c r="L83">
        <f t="shared" si="2"/>
        <v>0</v>
      </c>
      <c r="M83">
        <f t="shared" si="3"/>
        <v>0</v>
      </c>
      <c r="O83">
        <f t="shared" si="4"/>
        <v>0</v>
      </c>
    </row>
    <row r="84" spans="2:15" x14ac:dyDescent="0.25">
      <c r="B84" s="3"/>
      <c r="C84" s="3"/>
      <c r="D84" s="3"/>
      <c r="E84" s="2" t="e">
        <f t="shared" si="0"/>
        <v>#DIV/0!</v>
      </c>
      <c r="F84" s="3"/>
      <c r="G84" s="3"/>
      <c r="H84">
        <f t="shared" si="113"/>
        <v>0</v>
      </c>
      <c r="L84">
        <f t="shared" si="2"/>
        <v>0</v>
      </c>
      <c r="M84">
        <f t="shared" si="3"/>
        <v>0</v>
      </c>
      <c r="O84">
        <f t="shared" si="4"/>
        <v>0</v>
      </c>
    </row>
    <row r="85" spans="2:15" x14ac:dyDescent="0.25">
      <c r="B85" s="3"/>
      <c r="C85" s="3"/>
      <c r="D85" s="3"/>
      <c r="E85" s="2" t="e">
        <f t="shared" si="0"/>
        <v>#DIV/0!</v>
      </c>
      <c r="F85" s="3"/>
      <c r="G85" s="3"/>
      <c r="H85">
        <f t="shared" si="113"/>
        <v>0</v>
      </c>
      <c r="L85">
        <f t="shared" si="2"/>
        <v>0</v>
      </c>
      <c r="M85">
        <f t="shared" si="3"/>
        <v>0</v>
      </c>
      <c r="O85">
        <f t="shared" si="4"/>
        <v>0</v>
      </c>
    </row>
    <row r="86" spans="2:15" x14ac:dyDescent="0.25">
      <c r="B86" s="3"/>
      <c r="C86" s="3"/>
      <c r="D86" s="3"/>
      <c r="E86" s="2" t="e">
        <f t="shared" si="0"/>
        <v>#DIV/0!</v>
      </c>
      <c r="F86" s="3"/>
      <c r="G86" s="3"/>
      <c r="H86">
        <f t="shared" si="113"/>
        <v>0</v>
      </c>
      <c r="L86">
        <f t="shared" si="2"/>
        <v>0</v>
      </c>
      <c r="M86">
        <f t="shared" si="3"/>
        <v>0</v>
      </c>
      <c r="O86">
        <f t="shared" si="4"/>
        <v>0</v>
      </c>
    </row>
    <row r="87" spans="2:15" x14ac:dyDescent="0.25">
      <c r="B87" s="3"/>
      <c r="C87" s="3"/>
      <c r="D87" s="3"/>
      <c r="E87" s="2" t="e">
        <f t="shared" si="0"/>
        <v>#DIV/0!</v>
      </c>
      <c r="F87" s="3"/>
      <c r="G87" s="3"/>
      <c r="H87">
        <f t="shared" si="113"/>
        <v>0</v>
      </c>
      <c r="L87">
        <f t="shared" si="2"/>
        <v>0</v>
      </c>
      <c r="M87">
        <f t="shared" si="3"/>
        <v>0</v>
      </c>
      <c r="O87">
        <f t="shared" si="4"/>
        <v>0</v>
      </c>
    </row>
    <row r="88" spans="2:15" x14ac:dyDescent="0.25">
      <c r="B88" s="3"/>
      <c r="C88" s="3"/>
      <c r="D88" s="3"/>
      <c r="E88" s="2" t="e">
        <f t="shared" si="0"/>
        <v>#DIV/0!</v>
      </c>
      <c r="F88" s="3"/>
      <c r="G88" s="3"/>
      <c r="H88">
        <f t="shared" si="113"/>
        <v>0</v>
      </c>
      <c r="L88">
        <f t="shared" si="2"/>
        <v>0</v>
      </c>
      <c r="M88">
        <f t="shared" si="3"/>
        <v>0</v>
      </c>
      <c r="O88">
        <f t="shared" si="4"/>
        <v>0</v>
      </c>
    </row>
    <row r="89" spans="2:15" x14ac:dyDescent="0.25">
      <c r="B89" s="3"/>
      <c r="C89" s="3"/>
      <c r="D89" s="3"/>
      <c r="E89" s="2" t="e">
        <f t="shared" si="0"/>
        <v>#DIV/0!</v>
      </c>
      <c r="F89" s="3"/>
      <c r="G89" s="3"/>
      <c r="H89">
        <f t="shared" si="113"/>
        <v>0</v>
      </c>
      <c r="L89">
        <f t="shared" si="2"/>
        <v>0</v>
      </c>
      <c r="M89">
        <f t="shared" si="3"/>
        <v>0</v>
      </c>
      <c r="O89">
        <f t="shared" si="4"/>
        <v>0</v>
      </c>
    </row>
    <row r="90" spans="2:15" x14ac:dyDescent="0.25">
      <c r="B90" s="3"/>
      <c r="C90" s="3"/>
      <c r="D90" s="3"/>
      <c r="E90" s="2" t="e">
        <f t="shared" si="0"/>
        <v>#DIV/0!</v>
      </c>
      <c r="F90" s="3"/>
      <c r="G90" s="3"/>
      <c r="H90">
        <f t="shared" si="113"/>
        <v>0</v>
      </c>
      <c r="L90">
        <f t="shared" si="2"/>
        <v>0</v>
      </c>
      <c r="M90">
        <f t="shared" si="3"/>
        <v>0</v>
      </c>
      <c r="O90">
        <f t="shared" si="4"/>
        <v>0</v>
      </c>
    </row>
    <row r="91" spans="2:15" x14ac:dyDescent="0.25">
      <c r="B91" s="3"/>
      <c r="C91" s="3"/>
      <c r="D91" s="3"/>
      <c r="E91" s="2" t="e">
        <f t="shared" si="0"/>
        <v>#DIV/0!</v>
      </c>
      <c r="F91" s="3"/>
      <c r="G91" s="3"/>
      <c r="H91">
        <f t="shared" si="113"/>
        <v>0</v>
      </c>
      <c r="L91">
        <f t="shared" si="2"/>
        <v>0</v>
      </c>
      <c r="M91">
        <f t="shared" si="3"/>
        <v>0</v>
      </c>
      <c r="O91">
        <f t="shared" si="4"/>
        <v>0</v>
      </c>
    </row>
    <row r="92" spans="2:15" x14ac:dyDescent="0.25">
      <c r="B92" s="3"/>
      <c r="C92" s="3"/>
      <c r="D92" s="3"/>
      <c r="E92" s="2" t="e">
        <f t="shared" si="0"/>
        <v>#DIV/0!</v>
      </c>
      <c r="F92" s="3"/>
      <c r="G92" s="3"/>
      <c r="H92">
        <f t="shared" si="113"/>
        <v>0</v>
      </c>
      <c r="L92">
        <f t="shared" si="2"/>
        <v>0</v>
      </c>
      <c r="M92">
        <f t="shared" si="3"/>
        <v>0</v>
      </c>
      <c r="O92">
        <f t="shared" si="4"/>
        <v>0</v>
      </c>
    </row>
    <row r="93" spans="2:15" x14ac:dyDescent="0.25">
      <c r="B93" s="3"/>
      <c r="C93" s="3"/>
      <c r="D93" s="3"/>
      <c r="E93" s="2" t="e">
        <f t="shared" si="0"/>
        <v>#DIV/0!</v>
      </c>
      <c r="F93" s="3"/>
      <c r="G93" s="3"/>
      <c r="H93">
        <f t="shared" si="113"/>
        <v>0</v>
      </c>
      <c r="L93">
        <f t="shared" si="2"/>
        <v>0</v>
      </c>
      <c r="M93">
        <f t="shared" si="3"/>
        <v>0</v>
      </c>
      <c r="O93">
        <f t="shared" si="4"/>
        <v>0</v>
      </c>
    </row>
    <row r="94" spans="2:15" x14ac:dyDescent="0.25">
      <c r="B94" s="3"/>
      <c r="C94" s="3"/>
      <c r="D94" s="3"/>
      <c r="E94" s="2" t="e">
        <f t="shared" si="0"/>
        <v>#DIV/0!</v>
      </c>
      <c r="F94" s="3"/>
      <c r="G94" s="3"/>
      <c r="H94">
        <f t="shared" si="113"/>
        <v>0</v>
      </c>
      <c r="L94">
        <f t="shared" si="2"/>
        <v>0</v>
      </c>
      <c r="M94">
        <f t="shared" si="3"/>
        <v>0</v>
      </c>
      <c r="O94">
        <f t="shared" si="4"/>
        <v>0</v>
      </c>
    </row>
    <row r="95" spans="2:15" x14ac:dyDescent="0.25">
      <c r="B95" s="3"/>
      <c r="C95" s="3"/>
      <c r="D95" s="3"/>
      <c r="E95" s="2" t="e">
        <f t="shared" si="0"/>
        <v>#DIV/0!</v>
      </c>
      <c r="F95" s="3"/>
      <c r="G95" s="3"/>
      <c r="H95">
        <f t="shared" si="113"/>
        <v>0</v>
      </c>
      <c r="L95">
        <f t="shared" si="2"/>
        <v>0</v>
      </c>
      <c r="M95">
        <f t="shared" si="3"/>
        <v>0</v>
      </c>
      <c r="O95">
        <f t="shared" si="4"/>
        <v>0</v>
      </c>
    </row>
    <row r="96" spans="2:15" x14ac:dyDescent="0.25">
      <c r="B96" s="3"/>
      <c r="C96" s="3"/>
      <c r="D96" s="3"/>
      <c r="E96" s="2" t="e">
        <f t="shared" si="0"/>
        <v>#DIV/0!</v>
      </c>
      <c r="F96" s="3"/>
      <c r="G96" s="3"/>
      <c r="H96">
        <f t="shared" si="113"/>
        <v>0</v>
      </c>
      <c r="L96">
        <f t="shared" si="2"/>
        <v>0</v>
      </c>
      <c r="M96">
        <f t="shared" si="3"/>
        <v>0</v>
      </c>
      <c r="O96">
        <f t="shared" si="4"/>
        <v>0</v>
      </c>
    </row>
    <row r="97" spans="2:15" x14ac:dyDescent="0.25">
      <c r="B97" s="3"/>
      <c r="C97" s="3"/>
      <c r="D97" s="3"/>
      <c r="E97" s="2" t="e">
        <f t="shared" si="0"/>
        <v>#DIV/0!</v>
      </c>
      <c r="F97" s="3"/>
      <c r="G97" s="3"/>
      <c r="H97">
        <f t="shared" si="113"/>
        <v>0</v>
      </c>
      <c r="L97">
        <f t="shared" si="2"/>
        <v>0</v>
      </c>
      <c r="M97">
        <f t="shared" si="3"/>
        <v>0</v>
      </c>
      <c r="O97">
        <f t="shared" si="4"/>
        <v>0</v>
      </c>
    </row>
    <row r="98" spans="2:15" x14ac:dyDescent="0.25">
      <c r="B98" s="3"/>
      <c r="C98" s="3"/>
      <c r="D98" s="3"/>
      <c r="E98" s="2" t="e">
        <f t="shared" si="0"/>
        <v>#DIV/0!</v>
      </c>
      <c r="F98" s="3"/>
      <c r="G98" s="3"/>
      <c r="H98">
        <f t="shared" si="113"/>
        <v>0</v>
      </c>
      <c r="L98">
        <f t="shared" si="2"/>
        <v>0</v>
      </c>
      <c r="M98">
        <f t="shared" si="3"/>
        <v>0</v>
      </c>
      <c r="O98">
        <f t="shared" si="4"/>
        <v>0</v>
      </c>
    </row>
    <row r="99" spans="2:15" x14ac:dyDescent="0.25">
      <c r="B99" s="3"/>
      <c r="C99" s="3"/>
      <c r="D99" s="3"/>
      <c r="E99" s="2" t="e">
        <f t="shared" si="0"/>
        <v>#DIV/0!</v>
      </c>
      <c r="F99" s="3"/>
      <c r="G99" s="3"/>
      <c r="H99">
        <f t="shared" si="113"/>
        <v>0</v>
      </c>
      <c r="L99">
        <f t="shared" si="2"/>
        <v>0</v>
      </c>
      <c r="M99">
        <f t="shared" si="3"/>
        <v>0</v>
      </c>
      <c r="O99">
        <f t="shared" si="4"/>
        <v>0</v>
      </c>
    </row>
    <row r="100" spans="2:15" x14ac:dyDescent="0.25">
      <c r="B100" s="3"/>
      <c r="C100" s="3"/>
      <c r="D100" s="3"/>
      <c r="E100" s="2" t="e">
        <f t="shared" si="0"/>
        <v>#DIV/0!</v>
      </c>
      <c r="F100" s="3"/>
      <c r="G100" s="3"/>
      <c r="H100">
        <f t="shared" si="113"/>
        <v>0</v>
      </c>
      <c r="L100">
        <f t="shared" si="2"/>
        <v>0</v>
      </c>
      <c r="M100">
        <f t="shared" si="3"/>
        <v>0</v>
      </c>
      <c r="O100">
        <f t="shared" si="4"/>
        <v>0</v>
      </c>
    </row>
    <row r="101" spans="2:15" x14ac:dyDescent="0.25">
      <c r="B101" s="3"/>
      <c r="C101" s="3"/>
      <c r="D101" s="3"/>
      <c r="E101" s="2" t="e">
        <f t="shared" si="0"/>
        <v>#DIV/0!</v>
      </c>
      <c r="F101" s="3"/>
      <c r="G101" s="3"/>
      <c r="H101">
        <f t="shared" si="113"/>
        <v>0</v>
      </c>
      <c r="L101">
        <f t="shared" si="2"/>
        <v>0</v>
      </c>
      <c r="M101">
        <f t="shared" si="3"/>
        <v>0</v>
      </c>
      <c r="O101">
        <f t="shared" si="4"/>
        <v>0</v>
      </c>
    </row>
    <row r="102" spans="2:15" x14ac:dyDescent="0.25">
      <c r="B102" s="3"/>
      <c r="C102" s="3"/>
      <c r="D102" s="3"/>
      <c r="E102" s="2" t="e">
        <f t="shared" si="0"/>
        <v>#DIV/0!</v>
      </c>
      <c r="F102" s="3"/>
      <c r="G102" s="3"/>
      <c r="H102">
        <f t="shared" si="113"/>
        <v>0</v>
      </c>
      <c r="L102">
        <f t="shared" si="2"/>
        <v>0</v>
      </c>
      <c r="M102">
        <f t="shared" si="3"/>
        <v>0</v>
      </c>
      <c r="O102">
        <f t="shared" si="4"/>
        <v>0</v>
      </c>
    </row>
    <row r="103" spans="2:15" x14ac:dyDescent="0.25">
      <c r="B103" s="3"/>
      <c r="C103" s="3"/>
      <c r="D103" s="3"/>
      <c r="E103" s="2" t="e">
        <f t="shared" si="0"/>
        <v>#DIV/0!</v>
      </c>
      <c r="F103" s="3"/>
      <c r="G103" s="3"/>
      <c r="H103">
        <f t="shared" si="113"/>
        <v>0</v>
      </c>
      <c r="L103">
        <f t="shared" si="2"/>
        <v>0</v>
      </c>
      <c r="M103">
        <f t="shared" si="3"/>
        <v>0</v>
      </c>
      <c r="O103">
        <f t="shared" si="4"/>
        <v>0</v>
      </c>
    </row>
    <row r="104" spans="2:15" x14ac:dyDescent="0.25">
      <c r="B104" s="3"/>
      <c r="C104" s="3"/>
      <c r="D104" s="3"/>
      <c r="E104" s="2" t="e">
        <f t="shared" si="0"/>
        <v>#DIV/0!</v>
      </c>
      <c r="F104" s="3"/>
      <c r="G104" s="3"/>
      <c r="H104">
        <f t="shared" si="113"/>
        <v>0</v>
      </c>
      <c r="L104">
        <f t="shared" si="2"/>
        <v>0</v>
      </c>
      <c r="M104">
        <f t="shared" si="3"/>
        <v>0</v>
      </c>
      <c r="O104">
        <f t="shared" si="4"/>
        <v>0</v>
      </c>
    </row>
    <row r="105" spans="2:15" x14ac:dyDescent="0.25">
      <c r="B105" s="3"/>
      <c r="C105" s="3"/>
      <c r="D105" s="3"/>
      <c r="E105" s="2" t="e">
        <f t="shared" si="0"/>
        <v>#DIV/0!</v>
      </c>
      <c r="F105" s="3"/>
      <c r="G105" s="3"/>
      <c r="H105">
        <f t="shared" si="113"/>
        <v>0</v>
      </c>
      <c r="L105">
        <f t="shared" si="2"/>
        <v>0</v>
      </c>
      <c r="M105">
        <f t="shared" si="3"/>
        <v>0</v>
      </c>
      <c r="O105">
        <f t="shared" si="4"/>
        <v>0</v>
      </c>
    </row>
    <row r="106" spans="2:15" ht="15.75" customHeight="1" x14ac:dyDescent="0.25">
      <c r="B106" s="3"/>
      <c r="C106" s="3"/>
      <c r="D106" s="3"/>
      <c r="E106" s="2" t="e">
        <f t="shared" si="0"/>
        <v>#DIV/0!</v>
      </c>
      <c r="F106" s="3"/>
      <c r="G106" s="3"/>
      <c r="H106">
        <f>F106-G106</f>
        <v>0</v>
      </c>
      <c r="L106">
        <f t="shared" si="2"/>
        <v>0</v>
      </c>
      <c r="M106">
        <f t="shared" si="3"/>
        <v>0</v>
      </c>
      <c r="O106">
        <f t="shared" si="4"/>
        <v>0</v>
      </c>
    </row>
    <row r="107" spans="2:15" ht="15" customHeight="1" x14ac:dyDescent="0.25">
      <c r="B107" s="3"/>
      <c r="C107" s="3"/>
      <c r="D107" s="3"/>
      <c r="E107" s="2" t="e">
        <f t="shared" si="0"/>
        <v>#DIV/0!</v>
      </c>
      <c r="F107" s="3"/>
      <c r="G107" s="3"/>
      <c r="H107">
        <f t="shared" ref="H107:H170" si="115">F107-G107</f>
        <v>0</v>
      </c>
      <c r="L107">
        <f t="shared" si="2"/>
        <v>0</v>
      </c>
      <c r="M107">
        <f t="shared" si="3"/>
        <v>0</v>
      </c>
      <c r="O107">
        <f t="shared" si="4"/>
        <v>0</v>
      </c>
    </row>
    <row r="108" spans="2:15" x14ac:dyDescent="0.25">
      <c r="B108" s="3"/>
      <c r="C108" s="3"/>
      <c r="D108" s="3"/>
      <c r="E108" s="2" t="e">
        <f t="shared" si="0"/>
        <v>#DIV/0!</v>
      </c>
      <c r="F108" s="3"/>
      <c r="G108" s="3"/>
      <c r="H108">
        <f t="shared" si="115"/>
        <v>0</v>
      </c>
      <c r="L108">
        <f t="shared" si="2"/>
        <v>0</v>
      </c>
      <c r="M108">
        <f t="shared" si="3"/>
        <v>0</v>
      </c>
      <c r="O108">
        <f t="shared" si="4"/>
        <v>0</v>
      </c>
    </row>
    <row r="109" spans="2:15" x14ac:dyDescent="0.25">
      <c r="B109" s="3"/>
      <c r="C109" s="3"/>
      <c r="D109" s="3"/>
      <c r="E109" s="2" t="e">
        <f t="shared" si="0"/>
        <v>#DIV/0!</v>
      </c>
      <c r="H109">
        <f t="shared" si="115"/>
        <v>0</v>
      </c>
      <c r="L109">
        <v>0</v>
      </c>
      <c r="M109">
        <f t="shared" si="3"/>
        <v>0</v>
      </c>
      <c r="O109">
        <f t="shared" si="4"/>
        <v>0</v>
      </c>
    </row>
    <row r="110" spans="2:15" ht="14.25" customHeight="1" x14ac:dyDescent="0.25">
      <c r="B110" s="3"/>
      <c r="C110" s="3"/>
      <c r="D110" s="3"/>
      <c r="E110" s="2" t="e">
        <f t="shared" si="0"/>
        <v>#DIV/0!</v>
      </c>
      <c r="H110">
        <f t="shared" si="115"/>
        <v>0</v>
      </c>
      <c r="L110">
        <v>0</v>
      </c>
      <c r="M110">
        <f t="shared" si="3"/>
        <v>0</v>
      </c>
      <c r="O110">
        <f t="shared" si="4"/>
        <v>0</v>
      </c>
    </row>
    <row r="111" spans="2:15" x14ac:dyDescent="0.25">
      <c r="B111" s="3"/>
      <c r="C111" s="3"/>
      <c r="D111" s="3"/>
      <c r="E111" s="2" t="e">
        <f t="shared" si="0"/>
        <v>#DIV/0!</v>
      </c>
      <c r="H111">
        <f t="shared" si="115"/>
        <v>0</v>
      </c>
      <c r="L111">
        <f t="shared" ref="L111:L118" si="116">B111*10</f>
        <v>0</v>
      </c>
      <c r="M111">
        <f t="shared" si="3"/>
        <v>0</v>
      </c>
      <c r="O111">
        <f t="shared" si="4"/>
        <v>0</v>
      </c>
    </row>
    <row r="112" spans="2:15" x14ac:dyDescent="0.25">
      <c r="B112" s="3"/>
      <c r="C112" s="3"/>
      <c r="D112" s="3"/>
      <c r="E112" s="2" t="e">
        <f t="shared" si="0"/>
        <v>#DIV/0!</v>
      </c>
      <c r="H112">
        <f t="shared" si="115"/>
        <v>0</v>
      </c>
      <c r="L112">
        <f t="shared" si="116"/>
        <v>0</v>
      </c>
      <c r="M112">
        <f t="shared" si="3"/>
        <v>0</v>
      </c>
      <c r="O112">
        <f>SUM(I112:N112)</f>
        <v>0</v>
      </c>
    </row>
    <row r="113" spans="2:15" x14ac:dyDescent="0.25">
      <c r="B113" s="3"/>
      <c r="C113" s="3"/>
      <c r="D113" s="3"/>
      <c r="E113" s="2" t="e">
        <f t="shared" si="0"/>
        <v>#DIV/0!</v>
      </c>
      <c r="H113">
        <f t="shared" si="115"/>
        <v>0</v>
      </c>
      <c r="L113">
        <f t="shared" si="116"/>
        <v>0</v>
      </c>
      <c r="M113">
        <f t="shared" si="3"/>
        <v>0</v>
      </c>
      <c r="O113">
        <f t="shared" ref="O113:O176" si="117">SUM(I113:N113)</f>
        <v>0</v>
      </c>
    </row>
    <row r="114" spans="2:15" x14ac:dyDescent="0.25">
      <c r="B114" s="3"/>
      <c r="C114" s="3"/>
      <c r="D114" s="3"/>
      <c r="E114" s="2" t="e">
        <f t="shared" si="0"/>
        <v>#DIV/0!</v>
      </c>
      <c r="L114">
        <f t="shared" si="116"/>
        <v>0</v>
      </c>
      <c r="M114">
        <f t="shared" si="3"/>
        <v>0</v>
      </c>
      <c r="O114">
        <f t="shared" si="117"/>
        <v>0</v>
      </c>
    </row>
    <row r="115" spans="2:15" x14ac:dyDescent="0.25">
      <c r="B115" s="3"/>
      <c r="C115" s="3"/>
      <c r="D115" s="3"/>
      <c r="E115" s="2" t="e">
        <f t="shared" si="0"/>
        <v>#DIV/0!</v>
      </c>
      <c r="H115">
        <f t="shared" ref="H115:H120" si="118">F115-G115</f>
        <v>0</v>
      </c>
      <c r="L115">
        <f t="shared" si="116"/>
        <v>0</v>
      </c>
      <c r="M115">
        <f t="shared" si="3"/>
        <v>0</v>
      </c>
      <c r="O115">
        <f t="shared" si="117"/>
        <v>0</v>
      </c>
    </row>
    <row r="116" spans="2:15" x14ac:dyDescent="0.25">
      <c r="B116" s="3"/>
      <c r="C116" s="3"/>
      <c r="D116" s="3"/>
      <c r="E116" s="2" t="e">
        <f t="shared" si="0"/>
        <v>#DIV/0!</v>
      </c>
      <c r="H116">
        <f t="shared" si="118"/>
        <v>0</v>
      </c>
      <c r="L116">
        <f t="shared" si="116"/>
        <v>0</v>
      </c>
      <c r="M116">
        <f t="shared" si="3"/>
        <v>0</v>
      </c>
      <c r="O116">
        <f t="shared" si="117"/>
        <v>0</v>
      </c>
    </row>
    <row r="117" spans="2:15" x14ac:dyDescent="0.25">
      <c r="B117" s="3"/>
      <c r="C117" s="3"/>
      <c r="D117" s="3"/>
      <c r="E117" s="2" t="e">
        <f t="shared" si="0"/>
        <v>#DIV/0!</v>
      </c>
      <c r="H117">
        <f t="shared" si="118"/>
        <v>0</v>
      </c>
      <c r="L117">
        <f t="shared" si="116"/>
        <v>0</v>
      </c>
      <c r="M117">
        <f t="shared" si="3"/>
        <v>0</v>
      </c>
      <c r="O117">
        <f t="shared" si="117"/>
        <v>0</v>
      </c>
    </row>
    <row r="118" spans="2:15" x14ac:dyDescent="0.25">
      <c r="B118" s="3"/>
      <c r="C118" s="3"/>
      <c r="D118" s="3"/>
      <c r="E118" s="2" t="e">
        <f t="shared" si="0"/>
        <v>#DIV/0!</v>
      </c>
      <c r="H118">
        <f t="shared" si="118"/>
        <v>0</v>
      </c>
      <c r="L118">
        <f t="shared" si="116"/>
        <v>0</v>
      </c>
      <c r="M118">
        <f t="shared" si="3"/>
        <v>0</v>
      </c>
      <c r="O118">
        <f t="shared" si="117"/>
        <v>0</v>
      </c>
    </row>
    <row r="119" spans="2:15" ht="14.25" customHeight="1" x14ac:dyDescent="0.25">
      <c r="B119" s="3"/>
      <c r="C119" s="3"/>
      <c r="D119" s="3"/>
      <c r="E119" s="2" t="e">
        <f t="shared" ref="E119:E182" si="119">(B119)/(B119+C119+D119)</f>
        <v>#DIV/0!</v>
      </c>
      <c r="H119">
        <f t="shared" si="118"/>
        <v>0</v>
      </c>
      <c r="L119">
        <v>0</v>
      </c>
      <c r="M119">
        <f t="shared" ref="M119:M158" si="120">D119*5</f>
        <v>0</v>
      </c>
      <c r="O119">
        <f t="shared" si="117"/>
        <v>0</v>
      </c>
    </row>
    <row r="120" spans="2:15" x14ac:dyDescent="0.25">
      <c r="B120" s="3"/>
      <c r="C120" s="3"/>
      <c r="D120" s="3"/>
      <c r="E120" s="2" t="e">
        <f t="shared" si="119"/>
        <v>#DIV/0!</v>
      </c>
      <c r="H120">
        <f t="shared" si="118"/>
        <v>0</v>
      </c>
      <c r="L120">
        <f t="shared" ref="L120:L183" si="121">B120*10</f>
        <v>0</v>
      </c>
      <c r="M120">
        <f t="shared" si="120"/>
        <v>0</v>
      </c>
      <c r="O120">
        <f t="shared" si="117"/>
        <v>0</v>
      </c>
    </row>
    <row r="121" spans="2:15" x14ac:dyDescent="0.25">
      <c r="B121" s="3"/>
      <c r="C121" s="3"/>
      <c r="D121" s="3"/>
      <c r="E121" s="2" t="e">
        <f t="shared" si="119"/>
        <v>#DIV/0!</v>
      </c>
      <c r="H121">
        <f t="shared" si="115"/>
        <v>0</v>
      </c>
      <c r="L121">
        <f t="shared" si="121"/>
        <v>0</v>
      </c>
      <c r="M121">
        <f t="shared" si="120"/>
        <v>0</v>
      </c>
      <c r="O121">
        <f t="shared" si="117"/>
        <v>0</v>
      </c>
    </row>
    <row r="122" spans="2:15" x14ac:dyDescent="0.25">
      <c r="B122" s="3"/>
      <c r="C122" s="3"/>
      <c r="D122" s="3"/>
      <c r="E122" s="2" t="e">
        <f t="shared" si="119"/>
        <v>#DIV/0!</v>
      </c>
      <c r="H122">
        <f t="shared" si="115"/>
        <v>0</v>
      </c>
      <c r="L122">
        <f t="shared" si="121"/>
        <v>0</v>
      </c>
      <c r="M122">
        <f t="shared" si="120"/>
        <v>0</v>
      </c>
      <c r="O122">
        <f t="shared" si="117"/>
        <v>0</v>
      </c>
    </row>
    <row r="123" spans="2:15" x14ac:dyDescent="0.25">
      <c r="B123" s="3"/>
      <c r="C123" s="3"/>
      <c r="D123" s="3"/>
      <c r="E123" s="2" t="e">
        <f t="shared" si="119"/>
        <v>#DIV/0!</v>
      </c>
      <c r="H123">
        <f t="shared" si="115"/>
        <v>0</v>
      </c>
      <c r="L123">
        <f t="shared" si="121"/>
        <v>0</v>
      </c>
      <c r="M123">
        <f t="shared" si="120"/>
        <v>0</v>
      </c>
      <c r="O123">
        <f t="shared" si="117"/>
        <v>0</v>
      </c>
    </row>
    <row r="124" spans="2:15" ht="14.25" customHeight="1" x14ac:dyDescent="0.25">
      <c r="B124" s="3"/>
      <c r="C124" s="3"/>
      <c r="D124" s="3"/>
      <c r="E124" s="2" t="e">
        <f t="shared" si="119"/>
        <v>#DIV/0!</v>
      </c>
      <c r="H124">
        <f t="shared" si="115"/>
        <v>0</v>
      </c>
      <c r="L124">
        <v>0</v>
      </c>
      <c r="M124">
        <f t="shared" si="120"/>
        <v>0</v>
      </c>
      <c r="O124">
        <f t="shared" si="117"/>
        <v>0</v>
      </c>
    </row>
    <row r="125" spans="2:15" ht="14.25" customHeight="1" x14ac:dyDescent="0.25">
      <c r="B125" s="3"/>
      <c r="C125" s="3"/>
      <c r="D125" s="3"/>
      <c r="E125" s="2" t="e">
        <f t="shared" si="119"/>
        <v>#DIV/0!</v>
      </c>
      <c r="H125">
        <f t="shared" si="115"/>
        <v>0</v>
      </c>
      <c r="L125">
        <v>0</v>
      </c>
      <c r="M125">
        <f t="shared" si="120"/>
        <v>0</v>
      </c>
      <c r="O125">
        <f t="shared" si="117"/>
        <v>0</v>
      </c>
    </row>
    <row r="126" spans="2:15" x14ac:dyDescent="0.25">
      <c r="B126" s="3"/>
      <c r="C126" s="3"/>
      <c r="D126" s="3"/>
      <c r="E126" s="2" t="e">
        <f t="shared" si="119"/>
        <v>#DIV/0!</v>
      </c>
      <c r="H126">
        <f t="shared" si="115"/>
        <v>0</v>
      </c>
      <c r="L126">
        <f t="shared" ref="L126" si="122">B126*10</f>
        <v>0</v>
      </c>
      <c r="M126">
        <f t="shared" si="120"/>
        <v>0</v>
      </c>
      <c r="O126">
        <f t="shared" si="117"/>
        <v>0</v>
      </c>
    </row>
    <row r="127" spans="2:15" x14ac:dyDescent="0.25">
      <c r="B127" s="3"/>
      <c r="C127" s="3"/>
      <c r="D127" s="3"/>
      <c r="E127" s="2" t="e">
        <f t="shared" si="119"/>
        <v>#DIV/0!</v>
      </c>
      <c r="H127">
        <f t="shared" si="115"/>
        <v>0</v>
      </c>
      <c r="L127">
        <f t="shared" si="121"/>
        <v>0</v>
      </c>
      <c r="M127">
        <f t="shared" si="120"/>
        <v>0</v>
      </c>
      <c r="O127">
        <f t="shared" si="117"/>
        <v>0</v>
      </c>
    </row>
    <row r="128" spans="2:15" x14ac:dyDescent="0.25">
      <c r="B128" s="3"/>
      <c r="C128" s="3"/>
      <c r="D128" s="3"/>
      <c r="E128" s="2" t="e">
        <f t="shared" si="119"/>
        <v>#DIV/0!</v>
      </c>
      <c r="H128">
        <f t="shared" si="115"/>
        <v>0</v>
      </c>
      <c r="L128">
        <f t="shared" si="121"/>
        <v>0</v>
      </c>
      <c r="M128">
        <f t="shared" si="120"/>
        <v>0</v>
      </c>
      <c r="O128">
        <f t="shared" si="117"/>
        <v>0</v>
      </c>
    </row>
    <row r="129" spans="2:15" x14ac:dyDescent="0.25">
      <c r="B129" s="3"/>
      <c r="C129" s="3"/>
      <c r="D129" s="3"/>
      <c r="E129" s="2" t="e">
        <f t="shared" si="119"/>
        <v>#DIV/0!</v>
      </c>
      <c r="H129">
        <f t="shared" si="115"/>
        <v>0</v>
      </c>
      <c r="L129">
        <f t="shared" si="121"/>
        <v>0</v>
      </c>
      <c r="M129">
        <f t="shared" si="120"/>
        <v>0</v>
      </c>
      <c r="O129">
        <f t="shared" si="117"/>
        <v>0</v>
      </c>
    </row>
    <row r="130" spans="2:15" x14ac:dyDescent="0.25">
      <c r="B130" s="3"/>
      <c r="C130" s="3"/>
      <c r="D130" s="3"/>
      <c r="E130" s="2" t="e">
        <f t="shared" si="119"/>
        <v>#DIV/0!</v>
      </c>
      <c r="H130">
        <f t="shared" si="115"/>
        <v>0</v>
      </c>
      <c r="L130">
        <f t="shared" si="121"/>
        <v>0</v>
      </c>
      <c r="M130">
        <f t="shared" si="120"/>
        <v>0</v>
      </c>
      <c r="O130">
        <f t="shared" si="117"/>
        <v>0</v>
      </c>
    </row>
    <row r="131" spans="2:15" x14ac:dyDescent="0.25">
      <c r="B131" s="3"/>
      <c r="C131" s="3"/>
      <c r="D131" s="3"/>
      <c r="E131" s="2" t="e">
        <f t="shared" si="119"/>
        <v>#DIV/0!</v>
      </c>
      <c r="H131">
        <f t="shared" si="115"/>
        <v>0</v>
      </c>
      <c r="L131">
        <f t="shared" si="121"/>
        <v>0</v>
      </c>
      <c r="M131">
        <f t="shared" si="120"/>
        <v>0</v>
      </c>
      <c r="O131">
        <f t="shared" si="117"/>
        <v>0</v>
      </c>
    </row>
    <row r="132" spans="2:15" x14ac:dyDescent="0.25">
      <c r="B132" s="3"/>
      <c r="C132" s="3"/>
      <c r="D132" s="3"/>
      <c r="E132" s="2" t="e">
        <f t="shared" si="119"/>
        <v>#DIV/0!</v>
      </c>
      <c r="H132">
        <f t="shared" si="115"/>
        <v>0</v>
      </c>
      <c r="L132">
        <f t="shared" si="121"/>
        <v>0</v>
      </c>
      <c r="M132">
        <f t="shared" si="120"/>
        <v>0</v>
      </c>
      <c r="O132">
        <f t="shared" si="117"/>
        <v>0</v>
      </c>
    </row>
    <row r="133" spans="2:15" x14ac:dyDescent="0.25">
      <c r="B133" s="3"/>
      <c r="C133" s="3"/>
      <c r="D133" s="3"/>
      <c r="E133" s="2" t="e">
        <f t="shared" si="119"/>
        <v>#DIV/0!</v>
      </c>
      <c r="H133">
        <f t="shared" si="115"/>
        <v>0</v>
      </c>
      <c r="L133">
        <f t="shared" si="121"/>
        <v>0</v>
      </c>
      <c r="M133">
        <f t="shared" si="120"/>
        <v>0</v>
      </c>
      <c r="O133">
        <f t="shared" si="117"/>
        <v>0</v>
      </c>
    </row>
    <row r="134" spans="2:15" x14ac:dyDescent="0.25">
      <c r="B134" s="3"/>
      <c r="C134" s="3"/>
      <c r="D134" s="3"/>
      <c r="E134" s="2" t="e">
        <f t="shared" si="119"/>
        <v>#DIV/0!</v>
      </c>
      <c r="H134">
        <f t="shared" si="115"/>
        <v>0</v>
      </c>
      <c r="L134">
        <f t="shared" si="121"/>
        <v>0</v>
      </c>
      <c r="M134">
        <f t="shared" si="120"/>
        <v>0</v>
      </c>
      <c r="O134">
        <f t="shared" si="117"/>
        <v>0</v>
      </c>
    </row>
    <row r="135" spans="2:15" ht="14.25" customHeight="1" x14ac:dyDescent="0.25">
      <c r="B135" s="3"/>
      <c r="C135" s="3"/>
      <c r="D135" s="3"/>
      <c r="E135" s="2" t="e">
        <f t="shared" si="119"/>
        <v>#DIV/0!</v>
      </c>
      <c r="H135">
        <f t="shared" si="115"/>
        <v>0</v>
      </c>
      <c r="L135">
        <v>0</v>
      </c>
      <c r="M135">
        <f t="shared" si="120"/>
        <v>0</v>
      </c>
      <c r="O135">
        <f t="shared" si="117"/>
        <v>0</v>
      </c>
    </row>
    <row r="136" spans="2:15" ht="14.25" customHeight="1" x14ac:dyDescent="0.25">
      <c r="B136" s="3"/>
      <c r="C136" s="3"/>
      <c r="D136" s="3"/>
      <c r="E136" s="2" t="e">
        <f t="shared" si="119"/>
        <v>#DIV/0!</v>
      </c>
      <c r="H136">
        <f t="shared" si="115"/>
        <v>0</v>
      </c>
      <c r="L136">
        <v>0</v>
      </c>
      <c r="M136">
        <f t="shared" si="120"/>
        <v>0</v>
      </c>
      <c r="O136">
        <f t="shared" si="117"/>
        <v>0</v>
      </c>
    </row>
    <row r="137" spans="2:15" x14ac:dyDescent="0.25">
      <c r="B137" s="3"/>
      <c r="C137" s="3"/>
      <c r="D137" s="3"/>
      <c r="E137" s="2" t="e">
        <f t="shared" si="119"/>
        <v>#DIV/0!</v>
      </c>
      <c r="H137">
        <f t="shared" si="115"/>
        <v>0</v>
      </c>
      <c r="L137">
        <f t="shared" si="121"/>
        <v>0</v>
      </c>
      <c r="M137">
        <f t="shared" si="120"/>
        <v>0</v>
      </c>
      <c r="O137">
        <f t="shared" si="117"/>
        <v>0</v>
      </c>
    </row>
    <row r="138" spans="2:15" ht="14.25" customHeight="1" x14ac:dyDescent="0.25">
      <c r="B138" s="3"/>
      <c r="C138" s="3"/>
      <c r="D138" s="3"/>
      <c r="E138" s="2" t="e">
        <f t="shared" si="119"/>
        <v>#DIV/0!</v>
      </c>
      <c r="H138">
        <f t="shared" si="115"/>
        <v>0</v>
      </c>
      <c r="L138">
        <v>0</v>
      </c>
      <c r="M138">
        <f t="shared" si="120"/>
        <v>0</v>
      </c>
      <c r="O138">
        <f t="shared" si="117"/>
        <v>0</v>
      </c>
    </row>
    <row r="139" spans="2:15" x14ac:dyDescent="0.25">
      <c r="B139" s="3"/>
      <c r="C139" s="3"/>
      <c r="D139" s="3"/>
      <c r="E139" s="2" t="e">
        <f t="shared" si="119"/>
        <v>#DIV/0!</v>
      </c>
      <c r="H139">
        <f t="shared" si="115"/>
        <v>0</v>
      </c>
      <c r="L139">
        <f t="shared" ref="L139:L141" si="123">B139*10</f>
        <v>0</v>
      </c>
      <c r="M139">
        <f t="shared" si="120"/>
        <v>0</v>
      </c>
      <c r="O139">
        <f t="shared" si="117"/>
        <v>0</v>
      </c>
    </row>
    <row r="140" spans="2:15" x14ac:dyDescent="0.25">
      <c r="B140" s="3"/>
      <c r="C140" s="3"/>
      <c r="D140" s="3"/>
      <c r="E140" s="2" t="e">
        <f t="shared" si="119"/>
        <v>#DIV/0!</v>
      </c>
      <c r="H140">
        <f t="shared" si="115"/>
        <v>0</v>
      </c>
      <c r="L140">
        <f t="shared" si="123"/>
        <v>0</v>
      </c>
      <c r="M140">
        <f t="shared" si="120"/>
        <v>0</v>
      </c>
      <c r="O140">
        <f t="shared" si="117"/>
        <v>0</v>
      </c>
    </row>
    <row r="141" spans="2:15" ht="16.5" customHeight="1" x14ac:dyDescent="0.25">
      <c r="B141" s="3"/>
      <c r="C141" s="3"/>
      <c r="D141" s="3"/>
      <c r="E141" s="2" t="e">
        <f t="shared" si="119"/>
        <v>#DIV/0!</v>
      </c>
      <c r="H141">
        <f t="shared" si="115"/>
        <v>0</v>
      </c>
      <c r="L141">
        <f t="shared" si="123"/>
        <v>0</v>
      </c>
      <c r="M141">
        <f t="shared" si="120"/>
        <v>0</v>
      </c>
      <c r="O141">
        <f t="shared" si="117"/>
        <v>0</v>
      </c>
    </row>
    <row r="142" spans="2:15" ht="14.25" customHeight="1" x14ac:dyDescent="0.25">
      <c r="B142" s="3"/>
      <c r="C142" s="3"/>
      <c r="D142" s="3"/>
      <c r="E142" s="2" t="e">
        <f t="shared" si="119"/>
        <v>#DIV/0!</v>
      </c>
      <c r="H142">
        <f t="shared" si="115"/>
        <v>0</v>
      </c>
      <c r="L142">
        <v>0</v>
      </c>
      <c r="M142">
        <f t="shared" si="120"/>
        <v>0</v>
      </c>
      <c r="O142">
        <f t="shared" si="117"/>
        <v>0</v>
      </c>
    </row>
    <row r="143" spans="2:15" x14ac:dyDescent="0.25">
      <c r="B143" s="3"/>
      <c r="C143" s="3"/>
      <c r="D143" s="3"/>
      <c r="E143" s="2" t="e">
        <f t="shared" si="119"/>
        <v>#DIV/0!</v>
      </c>
      <c r="H143">
        <f t="shared" si="115"/>
        <v>0</v>
      </c>
      <c r="L143">
        <f t="shared" ref="L143" si="124">B143*10</f>
        <v>0</v>
      </c>
      <c r="M143">
        <f t="shared" si="120"/>
        <v>0</v>
      </c>
      <c r="O143">
        <f t="shared" si="117"/>
        <v>0</v>
      </c>
    </row>
    <row r="144" spans="2:15" x14ac:dyDescent="0.25">
      <c r="B144" s="3"/>
      <c r="C144" s="3"/>
      <c r="D144" s="3"/>
      <c r="E144" s="2" t="e">
        <f t="shared" si="119"/>
        <v>#DIV/0!</v>
      </c>
      <c r="H144">
        <f t="shared" si="115"/>
        <v>0</v>
      </c>
      <c r="L144">
        <f t="shared" si="121"/>
        <v>0</v>
      </c>
      <c r="M144">
        <f t="shared" si="120"/>
        <v>0</v>
      </c>
      <c r="O144">
        <f t="shared" si="117"/>
        <v>0</v>
      </c>
    </row>
    <row r="145" spans="2:15" x14ac:dyDescent="0.25">
      <c r="B145" s="3"/>
      <c r="C145" s="3"/>
      <c r="D145" s="3"/>
      <c r="E145" s="2" t="e">
        <f t="shared" si="119"/>
        <v>#DIV/0!</v>
      </c>
      <c r="H145">
        <f t="shared" si="115"/>
        <v>0</v>
      </c>
      <c r="L145">
        <f t="shared" si="121"/>
        <v>0</v>
      </c>
      <c r="M145">
        <f t="shared" si="120"/>
        <v>0</v>
      </c>
      <c r="O145">
        <f t="shared" si="117"/>
        <v>0</v>
      </c>
    </row>
    <row r="146" spans="2:15" ht="14.25" customHeight="1" x14ac:dyDescent="0.25">
      <c r="B146" s="3"/>
      <c r="C146" s="3"/>
      <c r="D146" s="3"/>
      <c r="E146" s="2" t="e">
        <f t="shared" si="119"/>
        <v>#DIV/0!</v>
      </c>
      <c r="H146">
        <f t="shared" si="115"/>
        <v>0</v>
      </c>
      <c r="L146">
        <v>0</v>
      </c>
      <c r="M146">
        <f t="shared" si="120"/>
        <v>0</v>
      </c>
      <c r="O146">
        <f t="shared" si="117"/>
        <v>0</v>
      </c>
    </row>
    <row r="147" spans="2:15" x14ac:dyDescent="0.25">
      <c r="B147" s="3"/>
      <c r="C147" s="3"/>
      <c r="D147" s="3"/>
      <c r="E147" s="2" t="e">
        <f t="shared" si="119"/>
        <v>#DIV/0!</v>
      </c>
      <c r="H147">
        <f t="shared" si="115"/>
        <v>0</v>
      </c>
      <c r="L147">
        <f t="shared" si="121"/>
        <v>0</v>
      </c>
      <c r="M147">
        <f t="shared" si="120"/>
        <v>0</v>
      </c>
      <c r="O147">
        <f t="shared" si="117"/>
        <v>0</v>
      </c>
    </row>
    <row r="148" spans="2:15" x14ac:dyDescent="0.25">
      <c r="B148" s="3"/>
      <c r="C148" s="3"/>
      <c r="D148" s="3"/>
      <c r="E148" s="2" t="e">
        <f t="shared" si="119"/>
        <v>#DIV/0!</v>
      </c>
      <c r="H148">
        <f t="shared" si="115"/>
        <v>0</v>
      </c>
      <c r="L148">
        <f t="shared" si="121"/>
        <v>0</v>
      </c>
      <c r="M148">
        <f t="shared" si="120"/>
        <v>0</v>
      </c>
      <c r="O148">
        <f t="shared" si="117"/>
        <v>0</v>
      </c>
    </row>
    <row r="149" spans="2:15" x14ac:dyDescent="0.25">
      <c r="B149" s="3"/>
      <c r="C149" s="3"/>
      <c r="D149" s="3"/>
      <c r="E149" s="2" t="e">
        <f t="shared" si="119"/>
        <v>#DIV/0!</v>
      </c>
      <c r="H149">
        <f t="shared" si="115"/>
        <v>0</v>
      </c>
      <c r="L149">
        <f t="shared" si="121"/>
        <v>0</v>
      </c>
      <c r="M149">
        <f t="shared" si="120"/>
        <v>0</v>
      </c>
      <c r="O149">
        <f t="shared" si="117"/>
        <v>0</v>
      </c>
    </row>
    <row r="150" spans="2:15" x14ac:dyDescent="0.25">
      <c r="B150" s="3"/>
      <c r="C150" s="3"/>
      <c r="D150" s="3"/>
      <c r="E150" s="2" t="e">
        <f t="shared" si="119"/>
        <v>#DIV/0!</v>
      </c>
      <c r="H150">
        <f t="shared" si="115"/>
        <v>0</v>
      </c>
      <c r="L150">
        <f t="shared" si="121"/>
        <v>0</v>
      </c>
      <c r="M150">
        <f t="shared" si="120"/>
        <v>0</v>
      </c>
      <c r="O150">
        <f t="shared" si="117"/>
        <v>0</v>
      </c>
    </row>
    <row r="151" spans="2:15" x14ac:dyDescent="0.25">
      <c r="B151" s="3"/>
      <c r="C151" s="3"/>
      <c r="D151" s="3"/>
      <c r="E151" s="2" t="e">
        <f t="shared" si="119"/>
        <v>#DIV/0!</v>
      </c>
      <c r="H151">
        <f t="shared" si="115"/>
        <v>0</v>
      </c>
      <c r="L151">
        <f t="shared" si="121"/>
        <v>0</v>
      </c>
      <c r="M151">
        <f t="shared" si="120"/>
        <v>0</v>
      </c>
      <c r="O151">
        <f t="shared" si="117"/>
        <v>0</v>
      </c>
    </row>
    <row r="152" spans="2:15" x14ac:dyDescent="0.25">
      <c r="E152" s="2" t="e">
        <f t="shared" si="119"/>
        <v>#DIV/0!</v>
      </c>
      <c r="H152">
        <f t="shared" si="115"/>
        <v>0</v>
      </c>
      <c r="L152">
        <f t="shared" si="121"/>
        <v>0</v>
      </c>
      <c r="M152">
        <f t="shared" si="120"/>
        <v>0</v>
      </c>
      <c r="O152">
        <f t="shared" si="117"/>
        <v>0</v>
      </c>
    </row>
    <row r="153" spans="2:15" x14ac:dyDescent="0.25">
      <c r="E153" s="2" t="e">
        <f t="shared" si="119"/>
        <v>#DIV/0!</v>
      </c>
      <c r="H153">
        <f t="shared" si="115"/>
        <v>0</v>
      </c>
      <c r="L153">
        <f t="shared" si="121"/>
        <v>0</v>
      </c>
      <c r="M153">
        <f t="shared" si="120"/>
        <v>0</v>
      </c>
      <c r="O153">
        <f t="shared" si="117"/>
        <v>0</v>
      </c>
    </row>
    <row r="154" spans="2:15" x14ac:dyDescent="0.25">
      <c r="E154" s="2" t="e">
        <f t="shared" si="119"/>
        <v>#DIV/0!</v>
      </c>
      <c r="H154">
        <f t="shared" si="115"/>
        <v>0</v>
      </c>
      <c r="L154">
        <f t="shared" si="121"/>
        <v>0</v>
      </c>
      <c r="M154">
        <f t="shared" si="120"/>
        <v>0</v>
      </c>
      <c r="O154">
        <f t="shared" si="117"/>
        <v>0</v>
      </c>
    </row>
    <row r="155" spans="2:15" x14ac:dyDescent="0.25">
      <c r="E155" s="2" t="e">
        <f t="shared" si="119"/>
        <v>#DIV/0!</v>
      </c>
      <c r="H155">
        <f t="shared" si="115"/>
        <v>0</v>
      </c>
      <c r="L155">
        <f t="shared" si="121"/>
        <v>0</v>
      </c>
      <c r="M155">
        <f t="shared" si="120"/>
        <v>0</v>
      </c>
      <c r="O155">
        <f t="shared" si="117"/>
        <v>0</v>
      </c>
    </row>
    <row r="156" spans="2:15" x14ac:dyDescent="0.25">
      <c r="E156" s="2" t="e">
        <f t="shared" si="119"/>
        <v>#DIV/0!</v>
      </c>
      <c r="H156">
        <f t="shared" si="115"/>
        <v>0</v>
      </c>
      <c r="L156">
        <f t="shared" si="121"/>
        <v>0</v>
      </c>
      <c r="M156">
        <f t="shared" si="120"/>
        <v>0</v>
      </c>
      <c r="O156">
        <f t="shared" si="117"/>
        <v>0</v>
      </c>
    </row>
    <row r="157" spans="2:15" x14ac:dyDescent="0.25">
      <c r="E157" s="2" t="e">
        <f t="shared" si="119"/>
        <v>#DIV/0!</v>
      </c>
      <c r="H157">
        <f t="shared" si="115"/>
        <v>0</v>
      </c>
      <c r="L157">
        <f t="shared" si="121"/>
        <v>0</v>
      </c>
      <c r="M157">
        <f t="shared" si="120"/>
        <v>0</v>
      </c>
      <c r="O157">
        <f t="shared" si="117"/>
        <v>0</v>
      </c>
    </row>
    <row r="158" spans="2:15" x14ac:dyDescent="0.25">
      <c r="E158" s="2" t="e">
        <f t="shared" si="119"/>
        <v>#DIV/0!</v>
      </c>
      <c r="H158">
        <f t="shared" si="115"/>
        <v>0</v>
      </c>
      <c r="L158">
        <f t="shared" si="121"/>
        <v>0</v>
      </c>
      <c r="M158">
        <f t="shared" si="120"/>
        <v>0</v>
      </c>
      <c r="O158">
        <f t="shared" si="117"/>
        <v>0</v>
      </c>
    </row>
    <row r="159" spans="2:15" x14ac:dyDescent="0.25">
      <c r="E159" s="2" t="e">
        <f t="shared" si="119"/>
        <v>#DIV/0!</v>
      </c>
      <c r="H159">
        <f t="shared" si="115"/>
        <v>0</v>
      </c>
      <c r="L159">
        <f t="shared" si="121"/>
        <v>0</v>
      </c>
      <c r="M159">
        <v>0</v>
      </c>
      <c r="O159">
        <f t="shared" si="117"/>
        <v>0</v>
      </c>
    </row>
    <row r="160" spans="2:15" x14ac:dyDescent="0.25">
      <c r="E160" s="2" t="e">
        <f t="shared" si="119"/>
        <v>#DIV/0!</v>
      </c>
      <c r="H160">
        <f t="shared" si="115"/>
        <v>0</v>
      </c>
      <c r="L160">
        <f t="shared" si="121"/>
        <v>0</v>
      </c>
      <c r="M160">
        <f t="shared" ref="M160:M218" si="125">D160*5</f>
        <v>0</v>
      </c>
      <c r="O160">
        <f t="shared" si="117"/>
        <v>0</v>
      </c>
    </row>
    <row r="161" spans="5:15" x14ac:dyDescent="0.25">
      <c r="E161" s="2" t="e">
        <f t="shared" si="119"/>
        <v>#DIV/0!</v>
      </c>
      <c r="H161">
        <f t="shared" si="115"/>
        <v>0</v>
      </c>
      <c r="L161">
        <f t="shared" si="121"/>
        <v>0</v>
      </c>
      <c r="M161">
        <f t="shared" si="125"/>
        <v>0</v>
      </c>
      <c r="O161">
        <f t="shared" si="117"/>
        <v>0</v>
      </c>
    </row>
    <row r="162" spans="5:15" x14ac:dyDescent="0.25">
      <c r="E162" s="2" t="e">
        <f t="shared" si="119"/>
        <v>#DIV/0!</v>
      </c>
      <c r="H162">
        <f t="shared" si="115"/>
        <v>0</v>
      </c>
      <c r="L162">
        <f t="shared" si="121"/>
        <v>0</v>
      </c>
      <c r="M162">
        <f t="shared" si="125"/>
        <v>0</v>
      </c>
      <c r="O162">
        <f t="shared" si="117"/>
        <v>0</v>
      </c>
    </row>
    <row r="163" spans="5:15" x14ac:dyDescent="0.25">
      <c r="E163" s="2" t="e">
        <f t="shared" si="119"/>
        <v>#DIV/0!</v>
      </c>
      <c r="H163">
        <f t="shared" si="115"/>
        <v>0</v>
      </c>
      <c r="L163">
        <f t="shared" si="121"/>
        <v>0</v>
      </c>
      <c r="M163">
        <f t="shared" si="125"/>
        <v>0</v>
      </c>
      <c r="O163">
        <f t="shared" si="117"/>
        <v>0</v>
      </c>
    </row>
    <row r="164" spans="5:15" x14ac:dyDescent="0.25">
      <c r="E164" s="2" t="e">
        <f t="shared" si="119"/>
        <v>#DIV/0!</v>
      </c>
      <c r="H164">
        <f t="shared" si="115"/>
        <v>0</v>
      </c>
      <c r="L164">
        <f t="shared" si="121"/>
        <v>0</v>
      </c>
      <c r="M164">
        <f t="shared" si="125"/>
        <v>0</v>
      </c>
      <c r="O164">
        <f t="shared" si="117"/>
        <v>0</v>
      </c>
    </row>
    <row r="165" spans="5:15" x14ac:dyDescent="0.25">
      <c r="E165" s="2" t="e">
        <f t="shared" si="119"/>
        <v>#DIV/0!</v>
      </c>
      <c r="H165">
        <f t="shared" si="115"/>
        <v>0</v>
      </c>
      <c r="L165">
        <f t="shared" si="121"/>
        <v>0</v>
      </c>
      <c r="M165">
        <f t="shared" si="125"/>
        <v>0</v>
      </c>
      <c r="O165">
        <f t="shared" si="117"/>
        <v>0</v>
      </c>
    </row>
    <row r="166" spans="5:15" x14ac:dyDescent="0.25">
      <c r="E166" s="2" t="e">
        <f t="shared" si="119"/>
        <v>#DIV/0!</v>
      </c>
      <c r="H166">
        <f t="shared" si="115"/>
        <v>0</v>
      </c>
      <c r="L166">
        <f t="shared" si="121"/>
        <v>0</v>
      </c>
      <c r="M166">
        <f t="shared" si="125"/>
        <v>0</v>
      </c>
      <c r="O166">
        <f t="shared" si="117"/>
        <v>0</v>
      </c>
    </row>
    <row r="167" spans="5:15" x14ac:dyDescent="0.25">
      <c r="E167" s="2" t="e">
        <f t="shared" si="119"/>
        <v>#DIV/0!</v>
      </c>
      <c r="H167">
        <f t="shared" si="115"/>
        <v>0</v>
      </c>
      <c r="L167">
        <f t="shared" si="121"/>
        <v>0</v>
      </c>
      <c r="M167">
        <f t="shared" si="125"/>
        <v>0</v>
      </c>
      <c r="O167">
        <f t="shared" si="117"/>
        <v>0</v>
      </c>
    </row>
    <row r="168" spans="5:15" x14ac:dyDescent="0.25">
      <c r="E168" s="2" t="e">
        <f t="shared" si="119"/>
        <v>#DIV/0!</v>
      </c>
      <c r="H168">
        <f t="shared" si="115"/>
        <v>0</v>
      </c>
      <c r="L168">
        <f t="shared" si="121"/>
        <v>0</v>
      </c>
      <c r="M168">
        <f t="shared" si="125"/>
        <v>0</v>
      </c>
      <c r="O168">
        <f t="shared" si="117"/>
        <v>0</v>
      </c>
    </row>
    <row r="169" spans="5:15" x14ac:dyDescent="0.25">
      <c r="E169" s="2" t="e">
        <f t="shared" si="119"/>
        <v>#DIV/0!</v>
      </c>
      <c r="H169">
        <f t="shared" si="115"/>
        <v>0</v>
      </c>
      <c r="L169">
        <f t="shared" si="121"/>
        <v>0</v>
      </c>
      <c r="M169">
        <f t="shared" si="125"/>
        <v>0</v>
      </c>
      <c r="O169">
        <f t="shared" si="117"/>
        <v>0</v>
      </c>
    </row>
    <row r="170" spans="5:15" x14ac:dyDescent="0.25">
      <c r="E170" s="2" t="e">
        <f t="shared" si="119"/>
        <v>#DIV/0!</v>
      </c>
      <c r="H170">
        <f t="shared" si="115"/>
        <v>0</v>
      </c>
      <c r="L170">
        <f t="shared" si="121"/>
        <v>0</v>
      </c>
      <c r="M170">
        <f t="shared" si="125"/>
        <v>0</v>
      </c>
      <c r="O170">
        <f t="shared" si="117"/>
        <v>0</v>
      </c>
    </row>
    <row r="171" spans="5:15" x14ac:dyDescent="0.25">
      <c r="E171" s="2" t="e">
        <f t="shared" si="119"/>
        <v>#DIV/0!</v>
      </c>
      <c r="H171">
        <f t="shared" ref="H171:H218" si="126">F171-G171</f>
        <v>0</v>
      </c>
      <c r="L171">
        <f t="shared" si="121"/>
        <v>0</v>
      </c>
      <c r="M171">
        <f t="shared" si="125"/>
        <v>0</v>
      </c>
      <c r="O171">
        <f t="shared" si="117"/>
        <v>0</v>
      </c>
    </row>
    <row r="172" spans="5:15" x14ac:dyDescent="0.25">
      <c r="E172" s="2" t="e">
        <f t="shared" si="119"/>
        <v>#DIV/0!</v>
      </c>
      <c r="H172">
        <f t="shared" si="126"/>
        <v>0</v>
      </c>
      <c r="L172">
        <f t="shared" si="121"/>
        <v>0</v>
      </c>
      <c r="M172">
        <f t="shared" si="125"/>
        <v>0</v>
      </c>
      <c r="O172">
        <f t="shared" si="117"/>
        <v>0</v>
      </c>
    </row>
    <row r="173" spans="5:15" x14ac:dyDescent="0.25">
      <c r="E173" s="2" t="e">
        <f t="shared" si="119"/>
        <v>#DIV/0!</v>
      </c>
      <c r="H173">
        <f t="shared" si="126"/>
        <v>0</v>
      </c>
      <c r="L173">
        <f t="shared" si="121"/>
        <v>0</v>
      </c>
      <c r="M173">
        <f t="shared" si="125"/>
        <v>0</v>
      </c>
      <c r="O173">
        <f t="shared" si="117"/>
        <v>0</v>
      </c>
    </row>
    <row r="174" spans="5:15" x14ac:dyDescent="0.25">
      <c r="E174" s="2" t="e">
        <f t="shared" si="119"/>
        <v>#DIV/0!</v>
      </c>
      <c r="H174">
        <f t="shared" si="126"/>
        <v>0</v>
      </c>
      <c r="L174">
        <f t="shared" si="121"/>
        <v>0</v>
      </c>
      <c r="M174">
        <f t="shared" si="125"/>
        <v>0</v>
      </c>
      <c r="O174">
        <f t="shared" si="117"/>
        <v>0</v>
      </c>
    </row>
    <row r="175" spans="5:15" x14ac:dyDescent="0.25">
      <c r="E175" s="2" t="e">
        <f t="shared" si="119"/>
        <v>#DIV/0!</v>
      </c>
      <c r="H175">
        <f t="shared" si="126"/>
        <v>0</v>
      </c>
      <c r="L175">
        <f t="shared" si="121"/>
        <v>0</v>
      </c>
      <c r="M175">
        <f t="shared" si="125"/>
        <v>0</v>
      </c>
      <c r="O175">
        <f t="shared" si="117"/>
        <v>0</v>
      </c>
    </row>
    <row r="176" spans="5:15" x14ac:dyDescent="0.25">
      <c r="E176" s="2" t="e">
        <f t="shared" si="119"/>
        <v>#DIV/0!</v>
      </c>
      <c r="H176">
        <f t="shared" si="126"/>
        <v>0</v>
      </c>
      <c r="L176">
        <f t="shared" si="121"/>
        <v>0</v>
      </c>
      <c r="M176">
        <f t="shared" si="125"/>
        <v>0</v>
      </c>
      <c r="O176">
        <f t="shared" si="117"/>
        <v>0</v>
      </c>
    </row>
    <row r="177" spans="1:16" x14ac:dyDescent="0.25">
      <c r="E177" s="2" t="e">
        <f t="shared" si="119"/>
        <v>#DIV/0!</v>
      </c>
      <c r="H177">
        <f t="shared" si="126"/>
        <v>0</v>
      </c>
      <c r="L177">
        <f t="shared" si="121"/>
        <v>0</v>
      </c>
      <c r="M177">
        <f t="shared" si="125"/>
        <v>0</v>
      </c>
      <c r="O177">
        <f t="shared" ref="O177:O218" si="127">SUM(I177:N177)</f>
        <v>0</v>
      </c>
    </row>
    <row r="178" spans="1:16" x14ac:dyDescent="0.25">
      <c r="E178" s="2" t="e">
        <f t="shared" si="119"/>
        <v>#DIV/0!</v>
      </c>
      <c r="H178">
        <f t="shared" si="126"/>
        <v>0</v>
      </c>
      <c r="L178">
        <f t="shared" si="121"/>
        <v>0</v>
      </c>
      <c r="M178">
        <f t="shared" si="125"/>
        <v>0</v>
      </c>
      <c r="O178">
        <f t="shared" si="127"/>
        <v>0</v>
      </c>
    </row>
    <row r="179" spans="1:16" x14ac:dyDescent="0.25">
      <c r="E179" s="2" t="e">
        <f t="shared" si="119"/>
        <v>#DIV/0!</v>
      </c>
      <c r="H179">
        <f t="shared" si="126"/>
        <v>0</v>
      </c>
      <c r="L179">
        <f t="shared" si="121"/>
        <v>0</v>
      </c>
      <c r="M179">
        <f t="shared" si="125"/>
        <v>0</v>
      </c>
      <c r="O179">
        <f t="shared" si="127"/>
        <v>0</v>
      </c>
    </row>
    <row r="180" spans="1:16" x14ac:dyDescent="0.25">
      <c r="A180" s="6"/>
      <c r="B180" s="4"/>
      <c r="C180" s="4"/>
      <c r="D180" s="4"/>
      <c r="E180" s="5" t="e">
        <f t="shared" si="119"/>
        <v>#DIV/0!</v>
      </c>
      <c r="F180" s="4"/>
      <c r="G180" s="4"/>
      <c r="H180" s="4">
        <f t="shared" si="126"/>
        <v>0</v>
      </c>
      <c r="I180" s="4"/>
      <c r="J180" s="4"/>
      <c r="K180" s="4"/>
      <c r="L180" s="4">
        <f t="shared" si="121"/>
        <v>0</v>
      </c>
      <c r="M180" s="4">
        <f t="shared" si="125"/>
        <v>0</v>
      </c>
      <c r="N180" s="4"/>
      <c r="O180" s="4">
        <f t="shared" si="127"/>
        <v>0</v>
      </c>
      <c r="P180" s="4"/>
    </row>
    <row r="181" spans="1:16" x14ac:dyDescent="0.25">
      <c r="E181" s="2" t="e">
        <f t="shared" si="119"/>
        <v>#DIV/0!</v>
      </c>
      <c r="H181">
        <f t="shared" si="126"/>
        <v>0</v>
      </c>
      <c r="L181">
        <f t="shared" si="121"/>
        <v>0</v>
      </c>
      <c r="M181">
        <f t="shared" si="125"/>
        <v>0</v>
      </c>
      <c r="O181">
        <f t="shared" si="127"/>
        <v>0</v>
      </c>
      <c r="P181" s="4"/>
    </row>
    <row r="182" spans="1:16" x14ac:dyDescent="0.25">
      <c r="E182" s="2" t="e">
        <f t="shared" si="119"/>
        <v>#DIV/0!</v>
      </c>
      <c r="H182">
        <f t="shared" si="126"/>
        <v>0</v>
      </c>
      <c r="L182">
        <f t="shared" si="121"/>
        <v>0</v>
      </c>
      <c r="M182">
        <f t="shared" si="125"/>
        <v>0</v>
      </c>
      <c r="O182">
        <f t="shared" si="127"/>
        <v>0</v>
      </c>
    </row>
    <row r="183" spans="1:16" x14ac:dyDescent="0.25">
      <c r="E183" s="2" t="e">
        <f t="shared" ref="E183:E218" si="128">(B183)/(B183+C183+D183)</f>
        <v>#DIV/0!</v>
      </c>
      <c r="H183">
        <f t="shared" si="126"/>
        <v>0</v>
      </c>
      <c r="L183">
        <f t="shared" si="121"/>
        <v>0</v>
      </c>
      <c r="M183">
        <f t="shared" si="125"/>
        <v>0</v>
      </c>
      <c r="O183">
        <f t="shared" si="127"/>
        <v>0</v>
      </c>
    </row>
    <row r="184" spans="1:16" x14ac:dyDescent="0.25">
      <c r="A184" s="6"/>
      <c r="B184" s="4"/>
      <c r="C184" s="4"/>
      <c r="D184" s="4"/>
      <c r="E184" s="5" t="e">
        <f t="shared" si="128"/>
        <v>#DIV/0!</v>
      </c>
      <c r="F184" s="4"/>
      <c r="G184" s="4"/>
      <c r="H184" s="4">
        <f t="shared" si="126"/>
        <v>0</v>
      </c>
      <c r="I184" s="4"/>
      <c r="J184" s="4"/>
      <c r="K184" s="4"/>
      <c r="L184" s="4">
        <f t="shared" ref="L184:L195" si="129">B184*10</f>
        <v>0</v>
      </c>
      <c r="M184" s="4">
        <f t="shared" si="125"/>
        <v>0</v>
      </c>
      <c r="N184" s="4"/>
      <c r="O184" s="4">
        <f t="shared" si="127"/>
        <v>0</v>
      </c>
      <c r="P184" s="4"/>
    </row>
    <row r="185" spans="1:16" x14ac:dyDescent="0.25">
      <c r="A185" s="6"/>
      <c r="B185" s="4"/>
      <c r="C185" s="4"/>
      <c r="D185" s="4"/>
      <c r="E185" s="5" t="e">
        <f t="shared" si="128"/>
        <v>#DIV/0!</v>
      </c>
      <c r="F185" s="4"/>
      <c r="G185" s="4"/>
      <c r="H185" s="4">
        <f t="shared" si="126"/>
        <v>0</v>
      </c>
      <c r="I185" s="4"/>
      <c r="J185" s="4"/>
      <c r="K185" s="4"/>
      <c r="L185" s="4">
        <f t="shared" si="129"/>
        <v>0</v>
      </c>
      <c r="M185" s="4">
        <f t="shared" si="125"/>
        <v>0</v>
      </c>
      <c r="N185" s="4"/>
      <c r="O185" s="4">
        <f t="shared" si="127"/>
        <v>0</v>
      </c>
      <c r="P185" s="4"/>
    </row>
    <row r="186" spans="1:16" x14ac:dyDescent="0.25">
      <c r="A186" s="6"/>
      <c r="B186" s="4"/>
      <c r="C186" s="4"/>
      <c r="D186" s="4"/>
      <c r="E186" s="5" t="e">
        <f t="shared" si="128"/>
        <v>#DIV/0!</v>
      </c>
      <c r="F186" s="4"/>
      <c r="G186" s="4"/>
      <c r="H186" s="4">
        <f t="shared" si="126"/>
        <v>0</v>
      </c>
      <c r="I186" s="4"/>
      <c r="J186" s="4"/>
      <c r="K186" s="4"/>
      <c r="L186" s="4">
        <f t="shared" si="129"/>
        <v>0</v>
      </c>
      <c r="M186" s="4">
        <f t="shared" si="125"/>
        <v>0</v>
      </c>
      <c r="N186" s="4"/>
      <c r="O186" s="4">
        <f t="shared" si="127"/>
        <v>0</v>
      </c>
      <c r="P186" s="4"/>
    </row>
    <row r="187" spans="1:16" x14ac:dyDescent="0.25">
      <c r="A187" s="6"/>
      <c r="B187" s="4"/>
      <c r="C187" s="4"/>
      <c r="D187" s="4"/>
      <c r="E187" s="5" t="e">
        <f t="shared" si="128"/>
        <v>#DIV/0!</v>
      </c>
      <c r="F187" s="4"/>
      <c r="G187" s="4"/>
      <c r="H187" s="4">
        <f t="shared" si="126"/>
        <v>0</v>
      </c>
      <c r="I187" s="4"/>
      <c r="J187" s="4"/>
      <c r="K187" s="4"/>
      <c r="L187" s="4">
        <f t="shared" si="129"/>
        <v>0</v>
      </c>
      <c r="M187" s="4">
        <f t="shared" si="125"/>
        <v>0</v>
      </c>
      <c r="N187" s="4"/>
      <c r="O187" s="4">
        <f t="shared" si="127"/>
        <v>0</v>
      </c>
      <c r="P187" s="4"/>
    </row>
    <row r="188" spans="1:16" x14ac:dyDescent="0.25">
      <c r="A188" s="6"/>
      <c r="B188" s="4"/>
      <c r="C188" s="4"/>
      <c r="D188" s="4"/>
      <c r="E188" s="5" t="e">
        <f t="shared" si="128"/>
        <v>#DIV/0!</v>
      </c>
      <c r="F188" s="4"/>
      <c r="G188" s="4"/>
      <c r="H188" s="4">
        <f t="shared" si="126"/>
        <v>0</v>
      </c>
      <c r="I188" s="4"/>
      <c r="J188" s="4"/>
      <c r="K188" s="4"/>
      <c r="L188" s="4">
        <f t="shared" si="129"/>
        <v>0</v>
      </c>
      <c r="M188" s="4">
        <f t="shared" si="125"/>
        <v>0</v>
      </c>
      <c r="N188" s="4"/>
      <c r="O188" s="4">
        <f t="shared" si="127"/>
        <v>0</v>
      </c>
      <c r="P188" s="4"/>
    </row>
    <row r="189" spans="1:16" x14ac:dyDescent="0.25">
      <c r="A189" s="6"/>
      <c r="B189" s="4"/>
      <c r="C189" s="4"/>
      <c r="D189" s="4"/>
      <c r="E189" s="5" t="e">
        <f t="shared" si="128"/>
        <v>#DIV/0!</v>
      </c>
      <c r="F189" s="4"/>
      <c r="G189" s="4"/>
      <c r="H189" s="4">
        <f t="shared" si="126"/>
        <v>0</v>
      </c>
      <c r="I189" s="4"/>
      <c r="J189" s="4"/>
      <c r="K189" s="4"/>
      <c r="L189" s="4">
        <f t="shared" si="129"/>
        <v>0</v>
      </c>
      <c r="M189" s="4">
        <f t="shared" si="125"/>
        <v>0</v>
      </c>
      <c r="N189" s="4"/>
      <c r="O189" s="4">
        <f t="shared" si="127"/>
        <v>0</v>
      </c>
    </row>
    <row r="190" spans="1:16" x14ac:dyDescent="0.25">
      <c r="E190" s="2" t="e">
        <f t="shared" si="128"/>
        <v>#DIV/0!</v>
      </c>
      <c r="H190">
        <f t="shared" si="126"/>
        <v>0</v>
      </c>
      <c r="L190">
        <f t="shared" si="129"/>
        <v>0</v>
      </c>
      <c r="M190">
        <f t="shared" si="125"/>
        <v>0</v>
      </c>
      <c r="O190">
        <f t="shared" si="127"/>
        <v>0</v>
      </c>
    </row>
    <row r="191" spans="1:16" x14ac:dyDescent="0.25">
      <c r="E191" s="2" t="e">
        <f t="shared" si="128"/>
        <v>#DIV/0!</v>
      </c>
      <c r="H191">
        <f t="shared" si="126"/>
        <v>0</v>
      </c>
      <c r="L191">
        <f t="shared" si="129"/>
        <v>0</v>
      </c>
      <c r="M191">
        <f t="shared" si="125"/>
        <v>0</v>
      </c>
      <c r="O191">
        <f t="shared" si="127"/>
        <v>0</v>
      </c>
    </row>
    <row r="192" spans="1:16" x14ac:dyDescent="0.25">
      <c r="E192" s="2" t="e">
        <f t="shared" si="128"/>
        <v>#DIV/0!</v>
      </c>
      <c r="H192">
        <f t="shared" si="126"/>
        <v>0</v>
      </c>
      <c r="L192">
        <f t="shared" si="129"/>
        <v>0</v>
      </c>
      <c r="M192">
        <f t="shared" si="125"/>
        <v>0</v>
      </c>
      <c r="O192">
        <f t="shared" si="127"/>
        <v>0</v>
      </c>
    </row>
    <row r="193" spans="5:15" x14ac:dyDescent="0.25">
      <c r="E193" s="2" t="e">
        <f t="shared" si="128"/>
        <v>#DIV/0!</v>
      </c>
      <c r="H193">
        <f t="shared" si="126"/>
        <v>0</v>
      </c>
      <c r="L193">
        <f t="shared" si="129"/>
        <v>0</v>
      </c>
      <c r="M193">
        <f t="shared" si="125"/>
        <v>0</v>
      </c>
      <c r="O193">
        <f t="shared" si="127"/>
        <v>0</v>
      </c>
    </row>
    <row r="194" spans="5:15" x14ac:dyDescent="0.25">
      <c r="E194" s="2" t="e">
        <f t="shared" si="128"/>
        <v>#DIV/0!</v>
      </c>
      <c r="H194">
        <f t="shared" si="126"/>
        <v>0</v>
      </c>
      <c r="L194">
        <f t="shared" si="129"/>
        <v>0</v>
      </c>
      <c r="M194">
        <f t="shared" si="125"/>
        <v>0</v>
      </c>
      <c r="O194">
        <f t="shared" si="127"/>
        <v>0</v>
      </c>
    </row>
    <row r="195" spans="5:15" x14ac:dyDescent="0.25">
      <c r="E195" s="2" t="e">
        <f t="shared" si="128"/>
        <v>#DIV/0!</v>
      </c>
      <c r="H195">
        <f t="shared" si="126"/>
        <v>0</v>
      </c>
      <c r="L195">
        <f t="shared" si="129"/>
        <v>0</v>
      </c>
      <c r="M195">
        <f t="shared" si="125"/>
        <v>0</v>
      </c>
      <c r="O195">
        <f t="shared" si="127"/>
        <v>0</v>
      </c>
    </row>
    <row r="196" spans="5:15" x14ac:dyDescent="0.25">
      <c r="E196" s="2" t="e">
        <f t="shared" si="128"/>
        <v>#DIV/0!</v>
      </c>
      <c r="H196">
        <f t="shared" si="126"/>
        <v>0</v>
      </c>
      <c r="M196">
        <f t="shared" si="125"/>
        <v>0</v>
      </c>
      <c r="O196">
        <f t="shared" si="127"/>
        <v>0</v>
      </c>
    </row>
    <row r="197" spans="5:15" x14ac:dyDescent="0.25">
      <c r="E197" s="2" t="e">
        <f t="shared" si="128"/>
        <v>#DIV/0!</v>
      </c>
      <c r="H197">
        <f t="shared" si="126"/>
        <v>0</v>
      </c>
      <c r="M197">
        <f t="shared" si="125"/>
        <v>0</v>
      </c>
      <c r="O197">
        <f t="shared" si="127"/>
        <v>0</v>
      </c>
    </row>
    <row r="198" spans="5:15" x14ac:dyDescent="0.25">
      <c r="E198" s="2" t="e">
        <f t="shared" si="128"/>
        <v>#DIV/0!</v>
      </c>
      <c r="H198">
        <f t="shared" si="126"/>
        <v>0</v>
      </c>
      <c r="M198">
        <f t="shared" si="125"/>
        <v>0</v>
      </c>
      <c r="O198">
        <f t="shared" si="127"/>
        <v>0</v>
      </c>
    </row>
    <row r="199" spans="5:15" x14ac:dyDescent="0.25">
      <c r="E199" s="2" t="e">
        <f t="shared" si="128"/>
        <v>#DIV/0!</v>
      </c>
      <c r="H199">
        <f t="shared" si="126"/>
        <v>0</v>
      </c>
      <c r="M199">
        <f t="shared" si="125"/>
        <v>0</v>
      </c>
      <c r="O199">
        <f t="shared" si="127"/>
        <v>0</v>
      </c>
    </row>
    <row r="200" spans="5:15" x14ac:dyDescent="0.25">
      <c r="E200" s="2" t="e">
        <f t="shared" si="128"/>
        <v>#DIV/0!</v>
      </c>
      <c r="H200">
        <f t="shared" si="126"/>
        <v>0</v>
      </c>
      <c r="M200">
        <f t="shared" si="125"/>
        <v>0</v>
      </c>
      <c r="O200">
        <f t="shared" si="127"/>
        <v>0</v>
      </c>
    </row>
    <row r="201" spans="5:15" x14ac:dyDescent="0.25">
      <c r="E201" s="2" t="e">
        <f t="shared" si="128"/>
        <v>#DIV/0!</v>
      </c>
      <c r="H201">
        <f t="shared" si="126"/>
        <v>0</v>
      </c>
      <c r="M201">
        <f t="shared" si="125"/>
        <v>0</v>
      </c>
      <c r="O201">
        <f t="shared" si="127"/>
        <v>0</v>
      </c>
    </row>
    <row r="202" spans="5:15" x14ac:dyDescent="0.25">
      <c r="E202" s="2" t="e">
        <f t="shared" si="128"/>
        <v>#DIV/0!</v>
      </c>
      <c r="H202">
        <f t="shared" si="126"/>
        <v>0</v>
      </c>
      <c r="M202">
        <f t="shared" si="125"/>
        <v>0</v>
      </c>
      <c r="O202">
        <f t="shared" si="127"/>
        <v>0</v>
      </c>
    </row>
    <row r="203" spans="5:15" x14ac:dyDescent="0.25">
      <c r="E203" s="2" t="e">
        <f t="shared" si="128"/>
        <v>#DIV/0!</v>
      </c>
      <c r="H203">
        <f t="shared" si="126"/>
        <v>0</v>
      </c>
      <c r="M203">
        <f t="shared" si="125"/>
        <v>0</v>
      </c>
      <c r="O203">
        <f t="shared" si="127"/>
        <v>0</v>
      </c>
    </row>
    <row r="204" spans="5:15" x14ac:dyDescent="0.25">
      <c r="E204" s="2" t="e">
        <f t="shared" si="128"/>
        <v>#DIV/0!</v>
      </c>
      <c r="H204">
        <f t="shared" si="126"/>
        <v>0</v>
      </c>
      <c r="M204">
        <f t="shared" si="125"/>
        <v>0</v>
      </c>
      <c r="O204">
        <f t="shared" si="127"/>
        <v>0</v>
      </c>
    </row>
    <row r="205" spans="5:15" x14ac:dyDescent="0.25">
      <c r="E205" s="2" t="e">
        <f t="shared" si="128"/>
        <v>#DIV/0!</v>
      </c>
      <c r="H205">
        <f t="shared" si="126"/>
        <v>0</v>
      </c>
      <c r="M205">
        <f t="shared" si="125"/>
        <v>0</v>
      </c>
      <c r="O205">
        <f t="shared" si="127"/>
        <v>0</v>
      </c>
    </row>
    <row r="206" spans="5:15" x14ac:dyDescent="0.25">
      <c r="E206" s="2" t="e">
        <f t="shared" si="128"/>
        <v>#DIV/0!</v>
      </c>
      <c r="H206">
        <f t="shared" si="126"/>
        <v>0</v>
      </c>
      <c r="M206">
        <f t="shared" si="125"/>
        <v>0</v>
      </c>
      <c r="O206">
        <f t="shared" si="127"/>
        <v>0</v>
      </c>
    </row>
    <row r="207" spans="5:15" x14ac:dyDescent="0.25">
      <c r="E207" s="2" t="e">
        <f t="shared" si="128"/>
        <v>#DIV/0!</v>
      </c>
      <c r="H207">
        <f t="shared" si="126"/>
        <v>0</v>
      </c>
      <c r="M207">
        <f t="shared" si="125"/>
        <v>0</v>
      </c>
      <c r="O207">
        <f t="shared" si="127"/>
        <v>0</v>
      </c>
    </row>
    <row r="208" spans="5:15" x14ac:dyDescent="0.25">
      <c r="E208" s="2" t="e">
        <f t="shared" si="128"/>
        <v>#DIV/0!</v>
      </c>
      <c r="H208">
        <f t="shared" si="126"/>
        <v>0</v>
      </c>
      <c r="M208">
        <f t="shared" si="125"/>
        <v>0</v>
      </c>
      <c r="O208">
        <f t="shared" si="127"/>
        <v>0</v>
      </c>
    </row>
    <row r="209" spans="5:15" x14ac:dyDescent="0.25">
      <c r="E209" s="2" t="e">
        <f t="shared" si="128"/>
        <v>#DIV/0!</v>
      </c>
      <c r="H209">
        <f t="shared" si="126"/>
        <v>0</v>
      </c>
      <c r="M209">
        <f t="shared" si="125"/>
        <v>0</v>
      </c>
      <c r="O209">
        <f t="shared" si="127"/>
        <v>0</v>
      </c>
    </row>
    <row r="210" spans="5:15" x14ac:dyDescent="0.25">
      <c r="E210" s="2" t="e">
        <f t="shared" si="128"/>
        <v>#DIV/0!</v>
      </c>
      <c r="H210">
        <f t="shared" si="126"/>
        <v>0</v>
      </c>
      <c r="M210">
        <f t="shared" si="125"/>
        <v>0</v>
      </c>
      <c r="O210">
        <f t="shared" si="127"/>
        <v>0</v>
      </c>
    </row>
    <row r="211" spans="5:15" x14ac:dyDescent="0.25">
      <c r="E211" s="2" t="e">
        <f t="shared" si="128"/>
        <v>#DIV/0!</v>
      </c>
      <c r="H211">
        <f t="shared" si="126"/>
        <v>0</v>
      </c>
      <c r="M211">
        <f t="shared" si="125"/>
        <v>0</v>
      </c>
      <c r="O211">
        <f t="shared" si="127"/>
        <v>0</v>
      </c>
    </row>
    <row r="212" spans="5:15" x14ac:dyDescent="0.25">
      <c r="E212" s="2" t="e">
        <f t="shared" si="128"/>
        <v>#DIV/0!</v>
      </c>
      <c r="H212">
        <f t="shared" si="126"/>
        <v>0</v>
      </c>
      <c r="M212">
        <f t="shared" si="125"/>
        <v>0</v>
      </c>
      <c r="O212">
        <f t="shared" si="127"/>
        <v>0</v>
      </c>
    </row>
    <row r="213" spans="5:15" x14ac:dyDescent="0.25">
      <c r="E213" s="2" t="e">
        <f t="shared" si="128"/>
        <v>#DIV/0!</v>
      </c>
      <c r="H213">
        <f t="shared" si="126"/>
        <v>0</v>
      </c>
      <c r="M213">
        <f t="shared" si="125"/>
        <v>0</v>
      </c>
      <c r="O213">
        <f t="shared" si="127"/>
        <v>0</v>
      </c>
    </row>
    <row r="214" spans="5:15" x14ac:dyDescent="0.25">
      <c r="E214" s="2" t="e">
        <f t="shared" si="128"/>
        <v>#DIV/0!</v>
      </c>
      <c r="H214">
        <f t="shared" si="126"/>
        <v>0</v>
      </c>
      <c r="M214">
        <f t="shared" si="125"/>
        <v>0</v>
      </c>
      <c r="O214">
        <f t="shared" si="127"/>
        <v>0</v>
      </c>
    </row>
    <row r="215" spans="5:15" x14ac:dyDescent="0.25">
      <c r="E215" t="e">
        <f t="shared" si="128"/>
        <v>#DIV/0!</v>
      </c>
      <c r="H215">
        <f t="shared" si="126"/>
        <v>0</v>
      </c>
      <c r="M215">
        <f t="shared" si="125"/>
        <v>0</v>
      </c>
      <c r="O215">
        <f t="shared" si="127"/>
        <v>0</v>
      </c>
    </row>
    <row r="216" spans="5:15" x14ac:dyDescent="0.25">
      <c r="E216" t="e">
        <f t="shared" si="128"/>
        <v>#DIV/0!</v>
      </c>
      <c r="H216">
        <f t="shared" si="126"/>
        <v>0</v>
      </c>
      <c r="M216">
        <f t="shared" si="125"/>
        <v>0</v>
      </c>
      <c r="O216">
        <f t="shared" si="127"/>
        <v>0</v>
      </c>
    </row>
    <row r="217" spans="5:15" x14ac:dyDescent="0.25">
      <c r="E217" t="e">
        <f t="shared" si="128"/>
        <v>#DIV/0!</v>
      </c>
      <c r="H217">
        <f t="shared" si="126"/>
        <v>0</v>
      </c>
      <c r="M217">
        <f t="shared" si="125"/>
        <v>0</v>
      </c>
      <c r="O217">
        <f t="shared" si="127"/>
        <v>0</v>
      </c>
    </row>
    <row r="218" spans="5:15" x14ac:dyDescent="0.25">
      <c r="E218" t="e">
        <f t="shared" si="128"/>
        <v>#DIV/0!</v>
      </c>
      <c r="H218">
        <f t="shared" si="126"/>
        <v>0</v>
      </c>
      <c r="M218">
        <f t="shared" si="125"/>
        <v>0</v>
      </c>
      <c r="O218">
        <f t="shared" si="127"/>
        <v>0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08"/>
  <sheetViews>
    <sheetView zoomScale="130" zoomScaleNormal="130" workbookViewId="0">
      <selection activeCell="H9" sqref="H9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43</v>
      </c>
      <c r="B3" s="3">
        <f>1*4</f>
        <v>4</v>
      </c>
      <c r="C3" s="3">
        <f>1*4</f>
        <v>4</v>
      </c>
      <c r="D3" s="3"/>
      <c r="E3" s="2">
        <f t="shared" ref="E3:E27" si="0">(B3)/(B3+C3+D3)</f>
        <v>0.5</v>
      </c>
      <c r="F3" s="3">
        <f>11+6+16+7+7+6+14+5</f>
        <v>72</v>
      </c>
      <c r="G3" s="3">
        <f>5+7+4+15+2+11+2+10</f>
        <v>56</v>
      </c>
      <c r="H3">
        <f t="shared" ref="H3:H21" si="1">F3-G3</f>
        <v>16</v>
      </c>
      <c r="J3">
        <f>40*2</f>
        <v>80</v>
      </c>
      <c r="L3">
        <f t="shared" ref="L3:L27" si="2">B3*10</f>
        <v>40</v>
      </c>
      <c r="M3">
        <f t="shared" ref="M3:M27" si="3">D3*5</f>
        <v>0</v>
      </c>
      <c r="N3">
        <f>10*2</f>
        <v>20</v>
      </c>
      <c r="O3">
        <f t="shared" ref="O3:O27" si="4">SUM(I3:N3)</f>
        <v>140</v>
      </c>
    </row>
    <row r="4" spans="1:27" x14ac:dyDescent="0.25">
      <c r="A4" s="3" t="s">
        <v>87</v>
      </c>
      <c r="B4" s="3">
        <f>1*7</f>
        <v>7</v>
      </c>
      <c r="C4" s="3">
        <f>1*4</f>
        <v>4</v>
      </c>
      <c r="D4" s="3"/>
      <c r="E4" s="2">
        <f t="shared" ref="E4:E5" si="5">(B4)/(B4+C4+D4)</f>
        <v>0.63636363636363635</v>
      </c>
      <c r="F4" s="3">
        <f>13+16+8+9+15+11+5+2+11+9+9</f>
        <v>108</v>
      </c>
      <c r="G4" s="3">
        <f>4+3+6+10+1+9+8+6+6+5+10</f>
        <v>68</v>
      </c>
      <c r="H4">
        <f t="shared" ref="H4:H15" si="6">F4-G4</f>
        <v>40</v>
      </c>
      <c r="J4">
        <f>40*2</f>
        <v>80</v>
      </c>
      <c r="L4">
        <f t="shared" ref="L4:L5" si="7">B4*10</f>
        <v>70</v>
      </c>
      <c r="M4">
        <f t="shared" ref="M4:M5" si="8">D4*5</f>
        <v>0</v>
      </c>
      <c r="N4">
        <f>10*3</f>
        <v>30</v>
      </c>
      <c r="O4">
        <f t="shared" ref="O4" si="9">SUM(I4:N4)</f>
        <v>180</v>
      </c>
    </row>
    <row r="5" spans="1:27" x14ac:dyDescent="0.25">
      <c r="A5" s="3" t="s">
        <v>106</v>
      </c>
      <c r="B5" s="3">
        <f>1*1</f>
        <v>1</v>
      </c>
      <c r="C5" s="3">
        <f>1*2</f>
        <v>2</v>
      </c>
      <c r="D5" s="3"/>
      <c r="E5" s="2">
        <f t="shared" si="5"/>
        <v>0.33333333333333331</v>
      </c>
      <c r="F5" s="3">
        <f>15+4+8</f>
        <v>27</v>
      </c>
      <c r="G5" s="3">
        <f>0+8+9</f>
        <v>17</v>
      </c>
      <c r="H5">
        <f>F5-G5</f>
        <v>10</v>
      </c>
      <c r="K5">
        <f>20*1</f>
        <v>20</v>
      </c>
      <c r="L5">
        <f t="shared" si="7"/>
        <v>10</v>
      </c>
      <c r="M5">
        <f t="shared" si="8"/>
        <v>0</v>
      </c>
      <c r="N5">
        <f t="shared" ref="N5:N28" si="10">10*1</f>
        <v>10</v>
      </c>
      <c r="O5">
        <f t="shared" ref="O5" si="11">SUM(I5:N5)</f>
        <v>40</v>
      </c>
    </row>
    <row r="6" spans="1:27" x14ac:dyDescent="0.25">
      <c r="A6" s="3" t="s">
        <v>142</v>
      </c>
      <c r="B6" s="3">
        <f>1*2</f>
        <v>2</v>
      </c>
      <c r="C6" s="3">
        <f>1*1</f>
        <v>1</v>
      </c>
      <c r="D6" s="3"/>
      <c r="E6" s="2">
        <f t="shared" ref="E6" si="12">(B6)/(B6+C6+D6)</f>
        <v>0.66666666666666663</v>
      </c>
      <c r="F6" s="3">
        <f>19+9+10</f>
        <v>38</v>
      </c>
      <c r="G6" s="3">
        <f>8+4+11</f>
        <v>23</v>
      </c>
      <c r="H6">
        <f>F6-G6</f>
        <v>15</v>
      </c>
      <c r="K6">
        <f>20*1</f>
        <v>20</v>
      </c>
      <c r="L6">
        <f t="shared" ref="L6" si="13">B6*10</f>
        <v>20</v>
      </c>
      <c r="M6">
        <f t="shared" ref="M6" si="14">D6*5</f>
        <v>0</v>
      </c>
      <c r="N6">
        <f t="shared" si="10"/>
        <v>10</v>
      </c>
      <c r="O6">
        <f t="shared" ref="O6" si="15">SUM(I6:N6)</f>
        <v>50</v>
      </c>
    </row>
    <row r="7" spans="1:27" x14ac:dyDescent="0.25">
      <c r="A7" s="3" t="s">
        <v>81</v>
      </c>
      <c r="B7" s="3">
        <f>1*6</f>
        <v>6</v>
      </c>
      <c r="C7" s="3">
        <f>1*2</f>
        <v>2</v>
      </c>
      <c r="D7" s="3"/>
      <c r="E7" s="2">
        <f t="shared" si="0"/>
        <v>0.75</v>
      </c>
      <c r="F7" s="3">
        <f>8+1+16+10+17+9+7+7</f>
        <v>75</v>
      </c>
      <c r="G7" s="3">
        <f>3+18+4+0+2+1+6+8</f>
        <v>42</v>
      </c>
      <c r="H7">
        <f t="shared" si="6"/>
        <v>33</v>
      </c>
      <c r="I7">
        <f>60*1</f>
        <v>60</v>
      </c>
      <c r="J7">
        <f>40*1</f>
        <v>40</v>
      </c>
      <c r="L7">
        <f t="shared" si="2"/>
        <v>60</v>
      </c>
      <c r="M7">
        <f t="shared" si="3"/>
        <v>0</v>
      </c>
      <c r="N7">
        <f>10*2</f>
        <v>20</v>
      </c>
      <c r="O7">
        <f t="shared" si="4"/>
        <v>180</v>
      </c>
    </row>
    <row r="8" spans="1:27" x14ac:dyDescent="0.25">
      <c r="A8" s="3" t="s">
        <v>132</v>
      </c>
      <c r="B8" s="3"/>
      <c r="C8" s="3">
        <f>1*3</f>
        <v>3</v>
      </c>
      <c r="D8" s="3"/>
      <c r="E8" s="2">
        <f t="shared" si="0"/>
        <v>0</v>
      </c>
      <c r="F8" s="3">
        <f>5+4+1</f>
        <v>10</v>
      </c>
      <c r="G8" s="3">
        <f>7+14+17</f>
        <v>38</v>
      </c>
      <c r="H8">
        <f>F8-G8</f>
        <v>-28</v>
      </c>
      <c r="K8">
        <f>20*1</f>
        <v>20</v>
      </c>
      <c r="L8">
        <f t="shared" si="2"/>
        <v>0</v>
      </c>
      <c r="M8">
        <f t="shared" si="3"/>
        <v>0</v>
      </c>
      <c r="N8">
        <f t="shared" si="10"/>
        <v>10</v>
      </c>
      <c r="O8">
        <f t="shared" si="4"/>
        <v>30</v>
      </c>
    </row>
    <row r="9" spans="1:27" x14ac:dyDescent="0.25">
      <c r="A9" s="3" t="s">
        <v>169</v>
      </c>
      <c r="B9" s="3">
        <f>1*1</f>
        <v>1</v>
      </c>
      <c r="C9" s="3">
        <f>1*1</f>
        <v>1</v>
      </c>
      <c r="D9" s="3"/>
      <c r="E9" s="2">
        <f t="shared" ref="E9" si="16">(B9)/(B9+C9+D9)</f>
        <v>0.5</v>
      </c>
      <c r="F9" s="3">
        <f>18+9+8</f>
        <v>35</v>
      </c>
      <c r="G9" s="3">
        <f>3+7+11</f>
        <v>21</v>
      </c>
      <c r="H9">
        <f>F9-G9</f>
        <v>14</v>
      </c>
      <c r="J9">
        <f>40*1</f>
        <v>40</v>
      </c>
      <c r="L9">
        <f t="shared" ref="L9" si="17">B9*10</f>
        <v>10</v>
      </c>
      <c r="M9">
        <f t="shared" ref="M9" si="18">D9*5</f>
        <v>0</v>
      </c>
      <c r="N9">
        <f t="shared" si="10"/>
        <v>10</v>
      </c>
      <c r="O9">
        <f t="shared" ref="O9" si="19">SUM(I9:N9)</f>
        <v>60</v>
      </c>
    </row>
    <row r="10" spans="1:27" x14ac:dyDescent="0.25">
      <c r="A10" s="3" t="s">
        <v>36</v>
      </c>
      <c r="B10" s="3">
        <f>1*2</f>
        <v>2</v>
      </c>
      <c r="C10" s="3">
        <f>1*2</f>
        <v>2</v>
      </c>
      <c r="D10" s="3"/>
      <c r="E10" s="2">
        <f t="shared" si="0"/>
        <v>0.5</v>
      </c>
      <c r="F10" s="3">
        <f>4+14+18+0</f>
        <v>36</v>
      </c>
      <c r="G10" s="3">
        <f>14+9+3+11</f>
        <v>37</v>
      </c>
      <c r="H10">
        <f>F10-G10</f>
        <v>-1</v>
      </c>
      <c r="J10">
        <f>40*1</f>
        <v>40</v>
      </c>
      <c r="L10">
        <f t="shared" si="2"/>
        <v>20</v>
      </c>
      <c r="M10">
        <f t="shared" si="3"/>
        <v>0</v>
      </c>
      <c r="N10">
        <f t="shared" si="10"/>
        <v>10</v>
      </c>
      <c r="O10">
        <f t="shared" si="4"/>
        <v>70</v>
      </c>
    </row>
    <row r="11" spans="1:27" x14ac:dyDescent="0.25">
      <c r="A11" s="3" t="s">
        <v>105</v>
      </c>
      <c r="B11" s="3">
        <f>1*8</f>
        <v>8</v>
      </c>
      <c r="C11" s="3">
        <f>1*2</f>
        <v>2</v>
      </c>
      <c r="D11" s="3">
        <f>1*1</f>
        <v>1</v>
      </c>
      <c r="E11" s="2">
        <f t="shared" ref="E11" si="20">(B11)/(B11+C11+D11)</f>
        <v>0.72727272727272729</v>
      </c>
      <c r="F11" s="3">
        <f>11+3+8+8+13+15+2+6+10+11+8</f>
        <v>95</v>
      </c>
      <c r="G11" s="3">
        <f>7+6+5+7+13+0+4+3+8+10+7</f>
        <v>70</v>
      </c>
      <c r="H11">
        <f t="shared" si="6"/>
        <v>25</v>
      </c>
      <c r="I11">
        <f>60*1</f>
        <v>60</v>
      </c>
      <c r="K11">
        <f>20*1</f>
        <v>20</v>
      </c>
      <c r="L11">
        <f t="shared" ref="L11" si="21">B11*10</f>
        <v>80</v>
      </c>
      <c r="M11">
        <f t="shared" ref="M11" si="22">D11*5</f>
        <v>5</v>
      </c>
      <c r="N11">
        <f>10*3</f>
        <v>30</v>
      </c>
      <c r="O11">
        <f t="shared" ref="O11" si="23">SUM(I11:N11)</f>
        <v>195</v>
      </c>
    </row>
    <row r="12" spans="1:27" x14ac:dyDescent="0.25">
      <c r="A12" s="3" t="s">
        <v>86</v>
      </c>
      <c r="B12" s="3">
        <f>1*5</f>
        <v>5</v>
      </c>
      <c r="C12" s="3">
        <f>1*10</f>
        <v>10</v>
      </c>
      <c r="D12" s="3"/>
      <c r="E12" s="2">
        <f t="shared" si="0"/>
        <v>0.33333333333333331</v>
      </c>
      <c r="F12" s="3">
        <f>4+10+0+1+8+5+7+7+17+2+6+8+13+10+7</f>
        <v>105</v>
      </c>
      <c r="G12" s="3">
        <f>8+9+15+15+9+16+5+12+1+17+8+11+5+7+8</f>
        <v>146</v>
      </c>
      <c r="H12">
        <f t="shared" si="6"/>
        <v>-41</v>
      </c>
      <c r="J12">
        <f>40*2</f>
        <v>80</v>
      </c>
      <c r="L12">
        <f t="shared" si="2"/>
        <v>50</v>
      </c>
      <c r="M12">
        <f t="shared" si="3"/>
        <v>0</v>
      </c>
      <c r="N12">
        <f>10*4</f>
        <v>40</v>
      </c>
      <c r="O12">
        <f t="shared" si="4"/>
        <v>170</v>
      </c>
    </row>
    <row r="13" spans="1:27" x14ac:dyDescent="0.25">
      <c r="A13" s="3" t="s">
        <v>85</v>
      </c>
      <c r="B13" s="3">
        <f>1*3</f>
        <v>3</v>
      </c>
      <c r="C13" s="3">
        <f>1*4</f>
        <v>4</v>
      </c>
      <c r="D13" s="3"/>
      <c r="E13" s="2">
        <f t="shared" ref="E13:E14" si="24">(B13)/(B13+C13+D13)</f>
        <v>0.42857142857142855</v>
      </c>
      <c r="F13" s="3">
        <f>13+7+4+3+9+6+0</f>
        <v>42</v>
      </c>
      <c r="G13" s="3">
        <f>9+6+16+8+10+5+10</f>
        <v>64</v>
      </c>
      <c r="H13">
        <f t="shared" si="6"/>
        <v>-22</v>
      </c>
      <c r="J13">
        <f>40*1</f>
        <v>40</v>
      </c>
      <c r="K13">
        <f>20*1</f>
        <v>20</v>
      </c>
      <c r="L13">
        <f t="shared" ref="L13:L14" si="25">B13*10</f>
        <v>30</v>
      </c>
      <c r="M13">
        <f t="shared" ref="M13:M14" si="26">D13*5</f>
        <v>0</v>
      </c>
      <c r="N13">
        <f>10*2</f>
        <v>20</v>
      </c>
      <c r="O13">
        <f t="shared" ref="O13" si="27">SUM(I13:N13)</f>
        <v>110</v>
      </c>
    </row>
    <row r="14" spans="1:27" x14ac:dyDescent="0.25">
      <c r="A14" s="3" t="s">
        <v>162</v>
      </c>
      <c r="B14" s="3">
        <f>1*4</f>
        <v>4</v>
      </c>
      <c r="C14" s="3"/>
      <c r="D14" s="3"/>
      <c r="E14" s="2">
        <f t="shared" si="24"/>
        <v>1</v>
      </c>
      <c r="F14" s="3">
        <f>20+13+7+10</f>
        <v>50</v>
      </c>
      <c r="G14" s="3">
        <f>2+3+4+9</f>
        <v>18</v>
      </c>
      <c r="H14">
        <f>F14-G14</f>
        <v>32</v>
      </c>
      <c r="I14">
        <f>60*1</f>
        <v>60</v>
      </c>
      <c r="K14">
        <f>20*1</f>
        <v>20</v>
      </c>
      <c r="L14">
        <f t="shared" si="25"/>
        <v>40</v>
      </c>
      <c r="M14">
        <f t="shared" si="26"/>
        <v>0</v>
      </c>
      <c r="N14">
        <f>10*2</f>
        <v>20</v>
      </c>
      <c r="O14">
        <f t="shared" ref="O14" si="28">SUM(I14:N14)</f>
        <v>140</v>
      </c>
    </row>
    <row r="15" spans="1:27" x14ac:dyDescent="0.25">
      <c r="A15" s="3" t="s">
        <v>44</v>
      </c>
      <c r="B15" s="3">
        <f>1*6</f>
        <v>6</v>
      </c>
      <c r="C15" s="3">
        <f>1*4</f>
        <v>4</v>
      </c>
      <c r="D15" s="3">
        <f>1*1</f>
        <v>1</v>
      </c>
      <c r="E15" s="2">
        <f t="shared" si="0"/>
        <v>0.54545454545454541</v>
      </c>
      <c r="F15" s="3">
        <f>12+9+0+6+7+11+7+13+11+16+9</f>
        <v>101</v>
      </c>
      <c r="G15" s="3">
        <f>9+11+14+9+6+6+8+13+2+3+1</f>
        <v>82</v>
      </c>
      <c r="H15">
        <f t="shared" si="6"/>
        <v>19</v>
      </c>
      <c r="I15">
        <f>60*1</f>
        <v>60</v>
      </c>
      <c r="J15">
        <f>40*1</f>
        <v>40</v>
      </c>
      <c r="K15">
        <f>20*1</f>
        <v>20</v>
      </c>
      <c r="L15">
        <f t="shared" si="2"/>
        <v>60</v>
      </c>
      <c r="M15">
        <f t="shared" si="3"/>
        <v>5</v>
      </c>
      <c r="N15">
        <f>10*3</f>
        <v>30</v>
      </c>
      <c r="O15">
        <f t="shared" si="4"/>
        <v>215</v>
      </c>
    </row>
    <row r="16" spans="1:27" x14ac:dyDescent="0.25">
      <c r="A16" s="3" t="s">
        <v>45</v>
      </c>
      <c r="B16" s="3">
        <f>1*15</f>
        <v>15</v>
      </c>
      <c r="C16" s="3">
        <f>1*6</f>
        <v>6</v>
      </c>
      <c r="D16" s="3"/>
      <c r="E16" s="2">
        <f t="shared" ref="E16:E17" si="29">(B16)/(B16+C16+D16)</f>
        <v>0.7142857142857143</v>
      </c>
      <c r="F16" s="3">
        <f>13+13+15+14+9+16+6+14+10+9+14+14+12+17+3+10+6+10+3+10+10</f>
        <v>228</v>
      </c>
      <c r="G16" s="3">
        <f>3+8+7+6+11+5+13+4+9+8+1+4+7+2+6+15+7+4+13+6+5</f>
        <v>144</v>
      </c>
      <c r="H16">
        <f t="shared" ref="H16" si="30">F16-G16</f>
        <v>84</v>
      </c>
      <c r="I16">
        <f>60*4</f>
        <v>240</v>
      </c>
      <c r="J16">
        <f>40*1</f>
        <v>40</v>
      </c>
      <c r="L16">
        <f t="shared" ref="L16:L17" si="31">B16*10</f>
        <v>150</v>
      </c>
      <c r="M16">
        <f t="shared" ref="M16:M17" si="32">D16*5</f>
        <v>0</v>
      </c>
      <c r="N16">
        <f>10*6</f>
        <v>60</v>
      </c>
      <c r="O16">
        <f t="shared" ref="O16" si="33">SUM(I16:N16)</f>
        <v>490</v>
      </c>
    </row>
    <row r="17" spans="1:15" x14ac:dyDescent="0.25">
      <c r="A17" s="3" t="s">
        <v>109</v>
      </c>
      <c r="B17" s="3">
        <f>1*4</f>
        <v>4</v>
      </c>
      <c r="C17" s="3">
        <f>1*9</f>
        <v>9</v>
      </c>
      <c r="D17" s="3"/>
      <c r="E17" s="2">
        <f t="shared" si="29"/>
        <v>0.30769230769230771</v>
      </c>
      <c r="F17" s="3">
        <f>7+2+9+15+8+10+3+4+7+6+10+7+4</f>
        <v>92</v>
      </c>
      <c r="G17" s="3">
        <f>3+8+13+10+10+9+5+10+4+10+13+9+9</f>
        <v>113</v>
      </c>
      <c r="H17">
        <f>F17-G17</f>
        <v>-21</v>
      </c>
      <c r="J17">
        <f>40*1</f>
        <v>40</v>
      </c>
      <c r="K17">
        <f>20*2</f>
        <v>40</v>
      </c>
      <c r="L17">
        <f t="shared" si="31"/>
        <v>40</v>
      </c>
      <c r="M17">
        <f t="shared" si="32"/>
        <v>0</v>
      </c>
      <c r="N17">
        <f>10*4</f>
        <v>40</v>
      </c>
      <c r="O17">
        <f t="shared" ref="O17" si="34">SUM(I17:N17)</f>
        <v>160</v>
      </c>
    </row>
    <row r="18" spans="1:15" x14ac:dyDescent="0.25">
      <c r="A18" s="3" t="s">
        <v>46</v>
      </c>
      <c r="B18" s="3">
        <f>1*7</f>
        <v>7</v>
      </c>
      <c r="C18" s="3">
        <f>1*3</f>
        <v>3</v>
      </c>
      <c r="D18" s="3">
        <f>1*1</f>
        <v>1</v>
      </c>
      <c r="E18" s="2">
        <f t="shared" si="0"/>
        <v>0.63636363636363635</v>
      </c>
      <c r="F18" s="3">
        <f>9+8+13+11+18+12+6+12+7+11+13</f>
        <v>120</v>
      </c>
      <c r="G18" s="3">
        <f>12+13+12+10+4+8+8+12+3+0+9</f>
        <v>91</v>
      </c>
      <c r="H18">
        <f t="shared" si="1"/>
        <v>29</v>
      </c>
      <c r="I18">
        <f>60*2</f>
        <v>120</v>
      </c>
      <c r="K18">
        <f>20*1</f>
        <v>20</v>
      </c>
      <c r="L18">
        <f t="shared" si="2"/>
        <v>70</v>
      </c>
      <c r="M18">
        <f t="shared" si="3"/>
        <v>5</v>
      </c>
      <c r="N18">
        <f>10*3</f>
        <v>30</v>
      </c>
      <c r="O18">
        <f t="shared" si="4"/>
        <v>245</v>
      </c>
    </row>
    <row r="19" spans="1:15" x14ac:dyDescent="0.25">
      <c r="A19" s="3" t="s">
        <v>104</v>
      </c>
      <c r="B19" s="3">
        <f>1*3</f>
        <v>3</v>
      </c>
      <c r="C19" s="3">
        <f>1*3</f>
        <v>3</v>
      </c>
      <c r="D19" s="3"/>
      <c r="E19" s="2">
        <f t="shared" ref="E19:E20" si="35">(B19)/(B19+C19+D19)</f>
        <v>0.5</v>
      </c>
      <c r="F19" s="3">
        <f>9+6+6+8+2+3</f>
        <v>34</v>
      </c>
      <c r="G19" s="3">
        <f>6+3+11+7+11+16</f>
        <v>54</v>
      </c>
      <c r="H19">
        <f>F19-G19</f>
        <v>-20</v>
      </c>
      <c r="K19">
        <f>20*1</f>
        <v>20</v>
      </c>
      <c r="L19">
        <f t="shared" ref="L19:L20" si="36">B19*10</f>
        <v>30</v>
      </c>
      <c r="M19">
        <f t="shared" ref="M19:M20" si="37">D19*5</f>
        <v>0</v>
      </c>
      <c r="N19">
        <f>10*2</f>
        <v>20</v>
      </c>
      <c r="O19">
        <f t="shared" ref="O19:O20" si="38">SUM(I19:N19)</f>
        <v>70</v>
      </c>
    </row>
    <row r="20" spans="1:15" x14ac:dyDescent="0.25">
      <c r="A20" s="3" t="s">
        <v>124</v>
      </c>
      <c r="B20" s="3">
        <f>1*2</f>
        <v>2</v>
      </c>
      <c r="C20" s="3">
        <f>1*7</f>
        <v>7</v>
      </c>
      <c r="D20" s="3"/>
      <c r="E20" s="2">
        <f t="shared" si="35"/>
        <v>0.22222222222222221</v>
      </c>
      <c r="F20" s="3">
        <f>0+3+0+5+12+7+2+4+2</f>
        <v>35</v>
      </c>
      <c r="G20" s="3">
        <f>15+4+11+4+14+10+20+7+14</f>
        <v>99</v>
      </c>
      <c r="H20">
        <f>F20-G20</f>
        <v>-64</v>
      </c>
      <c r="K20">
        <f>20*1</f>
        <v>20</v>
      </c>
      <c r="L20">
        <f t="shared" si="36"/>
        <v>20</v>
      </c>
      <c r="M20">
        <f t="shared" si="37"/>
        <v>0</v>
      </c>
      <c r="N20">
        <f>10*3</f>
        <v>30</v>
      </c>
      <c r="O20">
        <f t="shared" si="38"/>
        <v>70</v>
      </c>
    </row>
    <row r="21" spans="1:15" x14ac:dyDescent="0.25">
      <c r="A21" s="3" t="s">
        <v>40</v>
      </c>
      <c r="B21" s="3">
        <f>1*4</f>
        <v>4</v>
      </c>
      <c r="C21" s="3">
        <f>1*6</f>
        <v>6</v>
      </c>
      <c r="D21" s="3">
        <f>1*1</f>
        <v>1</v>
      </c>
      <c r="E21" s="2">
        <f t="shared" si="0"/>
        <v>0.36363636363636365</v>
      </c>
      <c r="F21" s="3">
        <f>3+9+14+10+7+6+20+13+11+6+5</f>
        <v>104</v>
      </c>
      <c r="G21" s="3">
        <f>13+13+0+11+11+7+1+6+8+6+12</f>
        <v>88</v>
      </c>
      <c r="H21">
        <f t="shared" si="1"/>
        <v>16</v>
      </c>
      <c r="I21">
        <f>60*1</f>
        <v>60</v>
      </c>
      <c r="J21">
        <f>40*2</f>
        <v>80</v>
      </c>
      <c r="L21">
        <f t="shared" si="2"/>
        <v>40</v>
      </c>
      <c r="M21">
        <f t="shared" si="3"/>
        <v>5</v>
      </c>
      <c r="N21">
        <f>10*3</f>
        <v>30</v>
      </c>
      <c r="O21">
        <f t="shared" si="4"/>
        <v>215</v>
      </c>
    </row>
    <row r="22" spans="1:15" x14ac:dyDescent="0.25">
      <c r="A22" s="3" t="s">
        <v>83</v>
      </c>
      <c r="B22" s="3">
        <f>1*2</f>
        <v>2</v>
      </c>
      <c r="C22" s="3">
        <f>1*10</f>
        <v>10</v>
      </c>
      <c r="D22" s="3"/>
      <c r="E22" s="2">
        <f t="shared" si="0"/>
        <v>0.16666666666666666</v>
      </c>
      <c r="F22" s="3">
        <f>4+8+5+3+2+3+4+12+0+10+3+5</f>
        <v>59</v>
      </c>
      <c r="G22" s="3">
        <f>13+12+6+7+12+18+9+7+18+9+7+13</f>
        <v>131</v>
      </c>
      <c r="H22">
        <f t="shared" ref="H22:H28" si="39">F22-G22</f>
        <v>-72</v>
      </c>
      <c r="K22">
        <f>20*3</f>
        <v>60</v>
      </c>
      <c r="L22">
        <f t="shared" si="2"/>
        <v>20</v>
      </c>
      <c r="M22">
        <f t="shared" si="3"/>
        <v>0</v>
      </c>
      <c r="N22">
        <f>10*4</f>
        <v>40</v>
      </c>
      <c r="O22">
        <f t="shared" si="4"/>
        <v>120</v>
      </c>
    </row>
    <row r="23" spans="1:15" x14ac:dyDescent="0.25">
      <c r="A23" s="3" t="s">
        <v>108</v>
      </c>
      <c r="B23" s="3">
        <f>1*8</f>
        <v>8</v>
      </c>
      <c r="C23" s="3">
        <f>1*3</f>
        <v>3</v>
      </c>
      <c r="D23" s="3"/>
      <c r="E23" s="2">
        <f t="shared" si="0"/>
        <v>0.72727272727272729</v>
      </c>
      <c r="F23" s="3">
        <f>8+9+6+11+8+9+11+8+2+7+4</f>
        <v>83</v>
      </c>
      <c r="G23" s="3">
        <f>4+10+2+0+6+14+4+7+5+7</f>
        <v>59</v>
      </c>
      <c r="H23">
        <f t="shared" si="39"/>
        <v>24</v>
      </c>
      <c r="I23">
        <f>60*2</f>
        <v>120</v>
      </c>
      <c r="L23">
        <f t="shared" si="2"/>
        <v>80</v>
      </c>
      <c r="M23">
        <f>D23*5</f>
        <v>0</v>
      </c>
      <c r="N23">
        <f>10*3</f>
        <v>30</v>
      </c>
      <c r="O23">
        <f t="shared" si="4"/>
        <v>230</v>
      </c>
    </row>
    <row r="24" spans="1:15" x14ac:dyDescent="0.25">
      <c r="A24" s="3" t="s">
        <v>143</v>
      </c>
      <c r="B24" s="3">
        <f>1*6</f>
        <v>6</v>
      </c>
      <c r="C24" s="3">
        <f>1*5</f>
        <v>5</v>
      </c>
      <c r="D24" s="3">
        <f>1*1</f>
        <v>1</v>
      </c>
      <c r="E24" s="2">
        <f t="shared" si="0"/>
        <v>0.5</v>
      </c>
      <c r="F24" s="3">
        <f>8+7+23+18+5+12+4+4+3+13+9+11</f>
        <v>117</v>
      </c>
      <c r="G24" s="3">
        <f>19+12+9+0+3+12+5+11+18+10+4+8</f>
        <v>111</v>
      </c>
      <c r="H24">
        <f>F24-G24</f>
        <v>6</v>
      </c>
      <c r="I24">
        <f>60*2</f>
        <v>120</v>
      </c>
      <c r="L24">
        <f t="shared" si="2"/>
        <v>60</v>
      </c>
      <c r="M24">
        <f t="shared" si="3"/>
        <v>5</v>
      </c>
      <c r="N24">
        <f>10*3</f>
        <v>30</v>
      </c>
      <c r="O24">
        <f t="shared" si="4"/>
        <v>215</v>
      </c>
    </row>
    <row r="25" spans="1:15" x14ac:dyDescent="0.25">
      <c r="A25" s="3" t="s">
        <v>82</v>
      </c>
      <c r="B25" s="3">
        <f>1*2</f>
        <v>2</v>
      </c>
      <c r="C25" s="3">
        <f>1*10</f>
        <v>10</v>
      </c>
      <c r="D25" s="3"/>
      <c r="E25" s="2">
        <f t="shared" ref="E25:E26" si="40">(B25)/(B25+C25+D25)</f>
        <v>0.16666666666666666</v>
      </c>
      <c r="F25" s="3">
        <f>4+3+4+6+9+1+7+2+9+9+14+0</f>
        <v>68</v>
      </c>
      <c r="G25" s="3">
        <f>18+16+16+14+8+20+8+17+23+10+12+11</f>
        <v>173</v>
      </c>
      <c r="H25">
        <f t="shared" si="39"/>
        <v>-105</v>
      </c>
      <c r="K25">
        <f>20*2</f>
        <v>40</v>
      </c>
      <c r="L25">
        <f t="shared" ref="L25:L26" si="41">B25*10</f>
        <v>20</v>
      </c>
      <c r="M25">
        <f t="shared" ref="M25:M26" si="42">D25*5</f>
        <v>0</v>
      </c>
      <c r="N25">
        <f>10*4</f>
        <v>40</v>
      </c>
      <c r="O25">
        <f t="shared" ref="O25" si="43">SUM(I25:N25)</f>
        <v>100</v>
      </c>
    </row>
    <row r="26" spans="1:15" x14ac:dyDescent="0.25">
      <c r="A26" s="3" t="s">
        <v>107</v>
      </c>
      <c r="B26" s="3">
        <f>1*5</f>
        <v>5</v>
      </c>
      <c r="C26" s="3">
        <f>1*9</f>
        <v>9</v>
      </c>
      <c r="D26" s="3"/>
      <c r="E26" s="2">
        <f t="shared" si="40"/>
        <v>0.35714285714285715</v>
      </c>
      <c r="F26" s="3">
        <f>0+9+2+7+4+11+4+1+8+1+9+6+5+5</f>
        <v>72</v>
      </c>
      <c r="G26" s="3">
        <f>15+14+6+8+3+0+2+9+7+9+10+2+7+9</f>
        <v>101</v>
      </c>
      <c r="H26">
        <f t="shared" si="39"/>
        <v>-29</v>
      </c>
      <c r="J26">
        <f>40*1</f>
        <v>40</v>
      </c>
      <c r="K26">
        <f>20*1</f>
        <v>20</v>
      </c>
      <c r="L26">
        <f t="shared" si="41"/>
        <v>50</v>
      </c>
      <c r="M26">
        <f t="shared" si="42"/>
        <v>0</v>
      </c>
      <c r="N26">
        <f>10*4</f>
        <v>40</v>
      </c>
      <c r="O26">
        <f t="shared" ref="O26" si="44">SUM(I26:N26)</f>
        <v>150</v>
      </c>
    </row>
    <row r="27" spans="1:15" x14ac:dyDescent="0.25">
      <c r="A27" s="3" t="s">
        <v>47</v>
      </c>
      <c r="B27" s="3">
        <f>1*6</f>
        <v>6</v>
      </c>
      <c r="C27" s="3">
        <f>1*4</f>
        <v>4</v>
      </c>
      <c r="D27" s="3">
        <f>1*1</f>
        <v>1</v>
      </c>
      <c r="E27" s="2">
        <f t="shared" si="0"/>
        <v>0.54545454545454541</v>
      </c>
      <c r="F27" s="3">
        <f>5+11+12+12+8+13+1+14+6+12+9</f>
        <v>103</v>
      </c>
      <c r="G27" s="3">
        <f>11+9+13+2+2+9+14+9+6+5+13</f>
        <v>93</v>
      </c>
      <c r="H27">
        <f t="shared" si="39"/>
        <v>10</v>
      </c>
      <c r="J27">
        <f>40*2</f>
        <v>80</v>
      </c>
      <c r="L27">
        <f t="shared" si="2"/>
        <v>60</v>
      </c>
      <c r="M27">
        <f t="shared" si="3"/>
        <v>5</v>
      </c>
      <c r="N27">
        <f>10*3</f>
        <v>30</v>
      </c>
      <c r="O27">
        <f t="shared" si="4"/>
        <v>175</v>
      </c>
    </row>
    <row r="28" spans="1:15" x14ac:dyDescent="0.25">
      <c r="A28" s="3" t="s">
        <v>84</v>
      </c>
      <c r="B28" s="3">
        <f>1*4</f>
        <v>4</v>
      </c>
      <c r="C28" s="3"/>
      <c r="D28" s="3"/>
      <c r="E28" s="2">
        <f t="shared" ref="E28" si="45">(B28)/(B28+C28+D28)</f>
        <v>1</v>
      </c>
      <c r="F28" s="3">
        <f>8+18+15+10</f>
        <v>51</v>
      </c>
      <c r="G28" s="3">
        <f>4+1+0+9</f>
        <v>14</v>
      </c>
      <c r="H28">
        <f t="shared" si="39"/>
        <v>37</v>
      </c>
      <c r="I28">
        <f>60*1</f>
        <v>60</v>
      </c>
      <c r="L28">
        <f t="shared" ref="L28" si="46">B28*10</f>
        <v>40</v>
      </c>
      <c r="M28">
        <f t="shared" ref="M28" si="47">D28*5</f>
        <v>0</v>
      </c>
      <c r="N28">
        <f t="shared" si="10"/>
        <v>10</v>
      </c>
      <c r="O28">
        <f t="shared" ref="O28" si="48">SUM(I28:N28)</f>
        <v>110</v>
      </c>
    </row>
    <row r="29" spans="1:15" x14ac:dyDescent="0.25">
      <c r="B29" s="3"/>
      <c r="C29" s="3"/>
      <c r="D29" s="3"/>
      <c r="E29" s="2" t="e">
        <f t="shared" ref="E29" si="49">(B29)/(B29+C29+D29)</f>
        <v>#DIV/0!</v>
      </c>
      <c r="F29" s="3"/>
      <c r="G29" s="3"/>
      <c r="H29">
        <f t="shared" ref="H29" si="50">F29-G29</f>
        <v>0</v>
      </c>
      <c r="L29">
        <f t="shared" ref="L29" si="51">B29*10</f>
        <v>0</v>
      </c>
      <c r="M29">
        <f t="shared" ref="M29" si="52">D29*5</f>
        <v>0</v>
      </c>
      <c r="O29">
        <f t="shared" ref="O29" si="53">SUM(I29:N29)</f>
        <v>0</v>
      </c>
    </row>
    <row r="30" spans="1:15" x14ac:dyDescent="0.25">
      <c r="B30" s="3"/>
      <c r="C30" s="3"/>
      <c r="D30" s="3"/>
      <c r="E30" s="2" t="e">
        <f t="shared" ref="E30:E31" si="54">(B30)/(B30+C30+D30)</f>
        <v>#DIV/0!</v>
      </c>
      <c r="F30" s="3"/>
      <c r="G30" s="3"/>
      <c r="H30">
        <f t="shared" ref="H30" si="55">F30-G30</f>
        <v>0</v>
      </c>
      <c r="L30">
        <f t="shared" ref="L30:L31" si="56">B30*10</f>
        <v>0</v>
      </c>
      <c r="M30">
        <f t="shared" ref="M30:M31" si="57">D30*5</f>
        <v>0</v>
      </c>
      <c r="O30">
        <f t="shared" ref="O30" si="58">SUM(I30:N30)</f>
        <v>0</v>
      </c>
    </row>
    <row r="31" spans="1:15" x14ac:dyDescent="0.25">
      <c r="B31" s="3"/>
      <c r="C31" s="3"/>
      <c r="D31" s="3"/>
      <c r="E31" s="2" t="e">
        <f t="shared" si="54"/>
        <v>#DIV/0!</v>
      </c>
      <c r="F31" s="3"/>
      <c r="G31" s="3"/>
      <c r="H31">
        <f>F31-G31</f>
        <v>0</v>
      </c>
      <c r="L31">
        <f t="shared" si="56"/>
        <v>0</v>
      </c>
      <c r="M31">
        <f t="shared" si="57"/>
        <v>0</v>
      </c>
      <c r="O31">
        <f t="shared" ref="O31" si="59">SUM(I31:N31)</f>
        <v>0</v>
      </c>
    </row>
    <row r="32" spans="1:15" x14ac:dyDescent="0.25">
      <c r="B32" s="3"/>
      <c r="C32" s="3"/>
      <c r="D32" s="3"/>
      <c r="E32" s="2" t="e">
        <f t="shared" ref="E32:E45" si="60">(B32)/(B32+C32+D32)</f>
        <v>#DIV/0!</v>
      </c>
      <c r="F32" s="3"/>
      <c r="G32" s="3"/>
      <c r="H32">
        <f t="shared" ref="H32:H45" si="61">F32-G32</f>
        <v>0</v>
      </c>
      <c r="L32">
        <f t="shared" ref="L32:L45" si="62">B32*10</f>
        <v>0</v>
      </c>
      <c r="M32">
        <f t="shared" ref="M32:M45" si="63">D32*5</f>
        <v>0</v>
      </c>
      <c r="O32">
        <f t="shared" ref="O32:O36" si="64">SUM(I32:N32)</f>
        <v>0</v>
      </c>
    </row>
    <row r="33" spans="2:15" x14ac:dyDescent="0.25">
      <c r="B33" s="3"/>
      <c r="C33" s="3"/>
      <c r="D33" s="3"/>
      <c r="E33" s="2" t="e">
        <f t="shared" ref="E33" si="65">(B33)/(B33+C33+D33)</f>
        <v>#DIV/0!</v>
      </c>
      <c r="F33" s="3"/>
      <c r="G33" s="3"/>
      <c r="H33">
        <f t="shared" ref="H33" si="66">F33-G33</f>
        <v>0</v>
      </c>
      <c r="L33">
        <f t="shared" ref="L33" si="67">B33*10</f>
        <v>0</v>
      </c>
      <c r="M33">
        <f t="shared" ref="M33" si="68">D33*5</f>
        <v>0</v>
      </c>
      <c r="O33">
        <f t="shared" ref="O33" si="69">SUM(I33:N33)</f>
        <v>0</v>
      </c>
    </row>
    <row r="34" spans="2:15" x14ac:dyDescent="0.25">
      <c r="B34" s="3"/>
      <c r="C34" s="3"/>
      <c r="D34" s="3"/>
      <c r="E34" s="2" t="e">
        <f t="shared" si="60"/>
        <v>#DIV/0!</v>
      </c>
      <c r="F34" s="3"/>
      <c r="G34" s="3"/>
      <c r="H34">
        <f t="shared" si="61"/>
        <v>0</v>
      </c>
      <c r="L34">
        <f t="shared" si="62"/>
        <v>0</v>
      </c>
      <c r="M34">
        <f t="shared" si="63"/>
        <v>0</v>
      </c>
      <c r="O34">
        <f t="shared" ref="O34" si="70">SUM(I34:N34)</f>
        <v>0</v>
      </c>
    </row>
    <row r="35" spans="2:15" x14ac:dyDescent="0.25">
      <c r="B35" s="3"/>
      <c r="C35" s="3"/>
      <c r="D35" s="3"/>
      <c r="E35" s="2" t="e">
        <f t="shared" si="60"/>
        <v>#DIV/0!</v>
      </c>
      <c r="F35" s="3"/>
      <c r="G35" s="3"/>
      <c r="H35">
        <f>F35-G35</f>
        <v>0</v>
      </c>
      <c r="L35">
        <f t="shared" si="62"/>
        <v>0</v>
      </c>
      <c r="M35">
        <f t="shared" si="63"/>
        <v>0</v>
      </c>
      <c r="O35">
        <f t="shared" ref="O35" si="71">SUM(I35:N35)</f>
        <v>0</v>
      </c>
    </row>
    <row r="36" spans="2:15" x14ac:dyDescent="0.25">
      <c r="B36" s="3"/>
      <c r="C36" s="3"/>
      <c r="D36" s="3"/>
      <c r="E36" s="2" t="e">
        <f t="shared" si="60"/>
        <v>#DIV/0!</v>
      </c>
      <c r="F36" s="3"/>
      <c r="G36" s="3"/>
      <c r="H36">
        <f t="shared" si="61"/>
        <v>0</v>
      </c>
      <c r="L36">
        <f t="shared" si="62"/>
        <v>0</v>
      </c>
      <c r="M36">
        <f t="shared" si="63"/>
        <v>0</v>
      </c>
      <c r="O36">
        <f t="shared" si="64"/>
        <v>0</v>
      </c>
    </row>
    <row r="37" spans="2:15" x14ac:dyDescent="0.25">
      <c r="B37" s="3"/>
      <c r="C37" s="3"/>
      <c r="D37" s="3"/>
      <c r="E37" s="2" t="e">
        <f t="shared" si="60"/>
        <v>#DIV/0!</v>
      </c>
      <c r="F37" s="3"/>
      <c r="G37" s="3"/>
      <c r="H37">
        <f t="shared" si="61"/>
        <v>0</v>
      </c>
      <c r="L37">
        <f t="shared" si="62"/>
        <v>0</v>
      </c>
      <c r="M37">
        <f t="shared" si="63"/>
        <v>0</v>
      </c>
      <c r="O37">
        <f t="shared" ref="O37" si="72">SUM(I37:N37)</f>
        <v>0</v>
      </c>
    </row>
    <row r="38" spans="2:15" x14ac:dyDescent="0.25">
      <c r="B38" s="3"/>
      <c r="C38" s="3"/>
      <c r="D38" s="3"/>
      <c r="E38" s="2" t="e">
        <f t="shared" si="60"/>
        <v>#DIV/0!</v>
      </c>
      <c r="F38" s="3"/>
      <c r="G38" s="3"/>
      <c r="H38">
        <f>F38-G38</f>
        <v>0</v>
      </c>
      <c r="L38">
        <f t="shared" si="62"/>
        <v>0</v>
      </c>
      <c r="M38">
        <f t="shared" si="63"/>
        <v>0</v>
      </c>
      <c r="O38">
        <f t="shared" ref="O38:O39" si="73">SUM(I38:N38)</f>
        <v>0</v>
      </c>
    </row>
    <row r="39" spans="2:15" x14ac:dyDescent="0.25">
      <c r="B39" s="3"/>
      <c r="C39" s="3"/>
      <c r="D39" s="3"/>
      <c r="E39" s="2" t="e">
        <f t="shared" ref="E39:E40" si="74">(B39)/(B39+C39+D39)</f>
        <v>#DIV/0!</v>
      </c>
      <c r="F39" s="3"/>
      <c r="G39" s="3"/>
      <c r="H39">
        <f>F39-G39</f>
        <v>0</v>
      </c>
      <c r="L39">
        <f t="shared" ref="L39:L40" si="75">B39*10</f>
        <v>0</v>
      </c>
      <c r="M39">
        <f t="shared" ref="M39:M40" si="76">D39*5</f>
        <v>0</v>
      </c>
      <c r="O39">
        <f t="shared" si="73"/>
        <v>0</v>
      </c>
    </row>
    <row r="40" spans="2:15" x14ac:dyDescent="0.25">
      <c r="B40" s="3"/>
      <c r="C40" s="3"/>
      <c r="D40" s="3"/>
      <c r="E40" s="2" t="e">
        <f t="shared" si="74"/>
        <v>#DIV/0!</v>
      </c>
      <c r="F40" s="3"/>
      <c r="G40" s="3"/>
      <c r="H40">
        <f t="shared" ref="H40" si="77">F40-G40</f>
        <v>0</v>
      </c>
      <c r="L40">
        <f t="shared" si="75"/>
        <v>0</v>
      </c>
      <c r="M40">
        <f t="shared" si="76"/>
        <v>0</v>
      </c>
      <c r="O40">
        <f t="shared" ref="O40" si="78">SUM(I40:N40)</f>
        <v>0</v>
      </c>
    </row>
    <row r="41" spans="2:15" x14ac:dyDescent="0.25">
      <c r="B41" s="3"/>
      <c r="C41" s="3"/>
      <c r="D41" s="3"/>
      <c r="E41" s="2" t="e">
        <f t="shared" si="60"/>
        <v>#DIV/0!</v>
      </c>
      <c r="F41" s="3"/>
      <c r="G41" s="3"/>
      <c r="H41">
        <f t="shared" si="61"/>
        <v>0</v>
      </c>
      <c r="L41">
        <f t="shared" si="62"/>
        <v>0</v>
      </c>
      <c r="M41">
        <f t="shared" si="63"/>
        <v>0</v>
      </c>
      <c r="O41">
        <f t="shared" ref="O41" si="79">SUM(I41:N41)</f>
        <v>0</v>
      </c>
    </row>
    <row r="42" spans="2:15" x14ac:dyDescent="0.25">
      <c r="B42" s="3"/>
      <c r="C42" s="3"/>
      <c r="D42" s="3"/>
      <c r="E42" s="2" t="e">
        <f t="shared" ref="E42" si="80">(B42)/(B42+C42+D42)</f>
        <v>#DIV/0!</v>
      </c>
      <c r="F42" s="3"/>
      <c r="G42" s="3"/>
      <c r="H42">
        <f>F42-G42</f>
        <v>0</v>
      </c>
      <c r="L42">
        <f t="shared" ref="L42" si="81">B42*10</f>
        <v>0</v>
      </c>
      <c r="M42">
        <f t="shared" ref="M42" si="82">D42*5</f>
        <v>0</v>
      </c>
      <c r="O42">
        <f t="shared" ref="O42" si="83">SUM(I42:N42)</f>
        <v>0</v>
      </c>
    </row>
    <row r="43" spans="2:15" x14ac:dyDescent="0.25">
      <c r="B43" s="3"/>
      <c r="C43" s="3"/>
      <c r="D43" s="3"/>
      <c r="E43" s="2" t="e">
        <f t="shared" si="60"/>
        <v>#DIV/0!</v>
      </c>
      <c r="F43" s="3"/>
      <c r="G43" s="3"/>
      <c r="H43">
        <f>F43-G43</f>
        <v>0</v>
      </c>
      <c r="L43">
        <f t="shared" si="62"/>
        <v>0</v>
      </c>
      <c r="M43">
        <f t="shared" si="63"/>
        <v>0</v>
      </c>
      <c r="O43">
        <f t="shared" ref="O43" si="84">SUM(I43:N43)</f>
        <v>0</v>
      </c>
    </row>
    <row r="44" spans="2:15" x14ac:dyDescent="0.25">
      <c r="B44" s="3"/>
      <c r="C44" s="3"/>
      <c r="D44" s="3"/>
      <c r="E44" s="2" t="e">
        <f t="shared" ref="E44" si="85">(B44)/(B44+C44+D44)</f>
        <v>#DIV/0!</v>
      </c>
      <c r="F44" s="3"/>
      <c r="G44" s="3"/>
      <c r="H44">
        <f>F44-G44</f>
        <v>0</v>
      </c>
      <c r="L44">
        <f t="shared" ref="L44" si="86">B44*10</f>
        <v>0</v>
      </c>
      <c r="M44">
        <f t="shared" ref="M44" si="87">D44*5</f>
        <v>0</v>
      </c>
      <c r="O44">
        <f t="shared" ref="O44" si="88">SUM(I44:N44)</f>
        <v>0</v>
      </c>
    </row>
    <row r="45" spans="2:15" x14ac:dyDescent="0.25">
      <c r="B45" s="3"/>
      <c r="C45" s="3"/>
      <c r="D45" s="3"/>
      <c r="E45" s="2" t="e">
        <f t="shared" si="60"/>
        <v>#DIV/0!</v>
      </c>
      <c r="F45" s="3"/>
      <c r="G45" s="3"/>
      <c r="H45">
        <f t="shared" si="61"/>
        <v>0</v>
      </c>
      <c r="L45">
        <f t="shared" si="62"/>
        <v>0</v>
      </c>
      <c r="M45">
        <f t="shared" si="63"/>
        <v>0</v>
      </c>
      <c r="O45">
        <f t="shared" ref="O45" si="89">SUM(I45:N45)</f>
        <v>0</v>
      </c>
    </row>
    <row r="46" spans="2:15" x14ac:dyDescent="0.25">
      <c r="B46" s="3"/>
      <c r="C46" s="3"/>
      <c r="D46" s="3"/>
      <c r="E46" s="2" t="e">
        <f t="shared" ref="E46:E47" si="90">(B46)/(B46+C46+D46)</f>
        <v>#DIV/0!</v>
      </c>
      <c r="F46" s="3"/>
      <c r="G46" s="3"/>
      <c r="H46">
        <f>F46-G46</f>
        <v>0</v>
      </c>
      <c r="L46">
        <f t="shared" ref="L46:L47" si="91">B46*10</f>
        <v>0</v>
      </c>
      <c r="M46">
        <f t="shared" ref="M46:M47" si="92">D46*5</f>
        <v>0</v>
      </c>
      <c r="O46">
        <f t="shared" ref="O46" si="93">SUM(I46:N46)</f>
        <v>0</v>
      </c>
    </row>
    <row r="47" spans="2:15" x14ac:dyDescent="0.25">
      <c r="B47" s="3"/>
      <c r="C47" s="3"/>
      <c r="D47" s="3"/>
      <c r="E47" s="2" t="e">
        <f t="shared" si="90"/>
        <v>#DIV/0!</v>
      </c>
      <c r="F47" s="3"/>
      <c r="G47" s="3"/>
      <c r="H47">
        <f>F47-G47</f>
        <v>0</v>
      </c>
      <c r="L47">
        <f t="shared" si="91"/>
        <v>0</v>
      </c>
      <c r="M47">
        <f t="shared" si="92"/>
        <v>0</v>
      </c>
      <c r="O47">
        <f t="shared" ref="O47" si="94">SUM(I47:N47)</f>
        <v>0</v>
      </c>
    </row>
    <row r="48" spans="2:15" x14ac:dyDescent="0.25">
      <c r="B48" s="3"/>
      <c r="C48" s="3"/>
      <c r="D48" s="3"/>
      <c r="E48" s="2" t="e">
        <f t="shared" ref="E48:E52" si="95">(B48)/(B48+C48+D48)</f>
        <v>#DIV/0!</v>
      </c>
      <c r="F48" s="3"/>
      <c r="G48" s="3"/>
      <c r="H48">
        <f t="shared" ref="H48:H49" si="96">F48-G48</f>
        <v>0</v>
      </c>
      <c r="L48">
        <f t="shared" ref="L48:L52" si="97">B48*10</f>
        <v>0</v>
      </c>
      <c r="M48">
        <f t="shared" ref="M48:M52" si="98">D48*5</f>
        <v>0</v>
      </c>
      <c r="O48">
        <f t="shared" ref="O48:O49" si="99">SUM(I48:N48)</f>
        <v>0</v>
      </c>
    </row>
    <row r="49" spans="2:15" x14ac:dyDescent="0.25">
      <c r="B49" s="3"/>
      <c r="C49" s="3"/>
      <c r="D49" s="3"/>
      <c r="E49" s="2" t="e">
        <f t="shared" si="95"/>
        <v>#DIV/0!</v>
      </c>
      <c r="F49" s="3"/>
      <c r="G49" s="3"/>
      <c r="H49">
        <f t="shared" si="96"/>
        <v>0</v>
      </c>
      <c r="L49">
        <f t="shared" si="97"/>
        <v>0</v>
      </c>
      <c r="M49">
        <f t="shared" si="98"/>
        <v>0</v>
      </c>
      <c r="O49">
        <f t="shared" si="99"/>
        <v>0</v>
      </c>
    </row>
    <row r="50" spans="2:15" x14ac:dyDescent="0.25">
      <c r="B50" s="3"/>
      <c r="C50" s="3"/>
      <c r="D50" s="3"/>
      <c r="E50" s="2" t="e">
        <f t="shared" si="95"/>
        <v>#DIV/0!</v>
      </c>
      <c r="F50" s="3"/>
      <c r="G50" s="3"/>
      <c r="H50">
        <f>F50-G50</f>
        <v>0</v>
      </c>
      <c r="L50">
        <f t="shared" si="97"/>
        <v>0</v>
      </c>
      <c r="M50">
        <f t="shared" si="98"/>
        <v>0</v>
      </c>
      <c r="O50">
        <f t="shared" ref="O50" si="100">SUM(I50:N50)</f>
        <v>0</v>
      </c>
    </row>
    <row r="51" spans="2:15" x14ac:dyDescent="0.25">
      <c r="B51" s="3"/>
      <c r="C51" s="3"/>
      <c r="D51" s="3"/>
      <c r="E51" s="2" t="e">
        <f t="shared" si="95"/>
        <v>#DIV/0!</v>
      </c>
      <c r="F51" s="3"/>
      <c r="G51" s="3"/>
      <c r="H51">
        <f t="shared" ref="H51" si="101">F51-G51</f>
        <v>0</v>
      </c>
      <c r="L51">
        <f t="shared" si="97"/>
        <v>0</v>
      </c>
      <c r="M51">
        <f t="shared" si="98"/>
        <v>0</v>
      </c>
      <c r="O51">
        <f t="shared" ref="O51:O52" si="102">SUM(I51:N51)</f>
        <v>0</v>
      </c>
    </row>
    <row r="52" spans="2:15" x14ac:dyDescent="0.25">
      <c r="B52" s="3"/>
      <c r="C52" s="3"/>
      <c r="D52" s="3"/>
      <c r="E52" s="2" t="e">
        <f t="shared" si="95"/>
        <v>#DIV/0!</v>
      </c>
      <c r="F52" s="3"/>
      <c r="G52" s="3"/>
      <c r="H52">
        <f>F52-G52</f>
        <v>0</v>
      </c>
      <c r="L52">
        <f t="shared" si="97"/>
        <v>0</v>
      </c>
      <c r="M52">
        <f t="shared" si="98"/>
        <v>0</v>
      </c>
      <c r="O52">
        <f t="shared" si="102"/>
        <v>0</v>
      </c>
    </row>
    <row r="53" spans="2:15" x14ac:dyDescent="0.25">
      <c r="B53" s="3"/>
      <c r="C53" s="3"/>
      <c r="D53" s="3"/>
      <c r="E53" s="2" t="e">
        <f t="shared" ref="E53" si="103">(B53)/(B53+C53+D53)</f>
        <v>#DIV/0!</v>
      </c>
      <c r="F53" s="3"/>
      <c r="G53" s="3"/>
      <c r="H53">
        <f t="shared" ref="H53" si="104">F53-G53</f>
        <v>0</v>
      </c>
      <c r="L53">
        <f t="shared" ref="L53" si="105">B53*10</f>
        <v>0</v>
      </c>
      <c r="M53">
        <f t="shared" ref="M53" si="106">D53*5</f>
        <v>0</v>
      </c>
      <c r="O53">
        <f t="shared" ref="O53" si="107">SUM(I53:N53)</f>
        <v>0</v>
      </c>
    </row>
    <row r="54" spans="2:15" x14ac:dyDescent="0.25">
      <c r="B54" s="3"/>
      <c r="C54" s="3"/>
      <c r="D54" s="3"/>
      <c r="E54" s="2" t="e">
        <f t="shared" ref="E54:E70" si="108">(B54)/(B54+C54+D54)</f>
        <v>#DIV/0!</v>
      </c>
      <c r="F54" s="3"/>
      <c r="G54" s="3"/>
      <c r="H54">
        <f t="shared" ref="H54:H70" si="109">F54-G54</f>
        <v>0</v>
      </c>
      <c r="L54">
        <f t="shared" ref="L54:L70" si="110">B54*10</f>
        <v>0</v>
      </c>
      <c r="M54">
        <f t="shared" ref="M54:M70" si="111">D54*5</f>
        <v>0</v>
      </c>
      <c r="O54">
        <f t="shared" ref="O54:O61" si="112">SUM(I54:N54)</f>
        <v>0</v>
      </c>
    </row>
    <row r="55" spans="2:15" x14ac:dyDescent="0.25">
      <c r="B55" s="3"/>
      <c r="C55" s="3"/>
      <c r="D55" s="3"/>
      <c r="E55" s="2" t="e">
        <f t="shared" ref="E55:E56" si="113">(B55)/(B55+C55+D55)</f>
        <v>#DIV/0!</v>
      </c>
      <c r="F55" s="3"/>
      <c r="G55" s="3"/>
      <c r="H55">
        <f t="shared" ref="H55:H56" si="114">F55-G55</f>
        <v>0</v>
      </c>
      <c r="L55">
        <f t="shared" ref="L55:L56" si="115">B55*10</f>
        <v>0</v>
      </c>
      <c r="M55">
        <f t="shared" ref="M55:M56" si="116">D55*5</f>
        <v>0</v>
      </c>
      <c r="O55">
        <f t="shared" ref="O55:O56" si="117">SUM(I55:N55)</f>
        <v>0</v>
      </c>
    </row>
    <row r="56" spans="2:15" x14ac:dyDescent="0.25">
      <c r="B56" s="3"/>
      <c r="C56" s="3"/>
      <c r="D56" s="3"/>
      <c r="E56" s="2" t="e">
        <f t="shared" si="113"/>
        <v>#DIV/0!</v>
      </c>
      <c r="F56" s="3"/>
      <c r="G56" s="3"/>
      <c r="H56">
        <f t="shared" si="114"/>
        <v>0</v>
      </c>
      <c r="L56">
        <f t="shared" si="115"/>
        <v>0</v>
      </c>
      <c r="M56">
        <f t="shared" si="116"/>
        <v>0</v>
      </c>
      <c r="O56">
        <f t="shared" si="117"/>
        <v>0</v>
      </c>
    </row>
    <row r="57" spans="2:15" x14ac:dyDescent="0.25">
      <c r="B57" s="3"/>
      <c r="C57" s="3"/>
      <c r="D57" s="3"/>
      <c r="E57" s="2" t="e">
        <f t="shared" si="108"/>
        <v>#DIV/0!</v>
      </c>
      <c r="F57" s="3"/>
      <c r="G57" s="3"/>
      <c r="H57">
        <f t="shared" si="109"/>
        <v>0</v>
      </c>
      <c r="L57">
        <f t="shared" si="110"/>
        <v>0</v>
      </c>
      <c r="M57">
        <f t="shared" si="111"/>
        <v>0</v>
      </c>
      <c r="O57">
        <f t="shared" ref="O57:O58" si="118">SUM(I57:N57)</f>
        <v>0</v>
      </c>
    </row>
    <row r="58" spans="2:15" x14ac:dyDescent="0.25">
      <c r="B58" s="3"/>
      <c r="C58" s="3"/>
      <c r="D58" s="3"/>
      <c r="E58" s="2" t="e">
        <f t="shared" ref="E58" si="119">(B58)/(B58+C58+D58)</f>
        <v>#DIV/0!</v>
      </c>
      <c r="F58" s="3"/>
      <c r="G58" s="3"/>
      <c r="H58">
        <f t="shared" ref="H58" si="120">F58-G58</f>
        <v>0</v>
      </c>
      <c r="L58">
        <f t="shared" ref="L58" si="121">B58*10</f>
        <v>0</v>
      </c>
      <c r="M58">
        <f t="shared" ref="M58" si="122">D58*5</f>
        <v>0</v>
      </c>
      <c r="O58">
        <f t="shared" si="118"/>
        <v>0</v>
      </c>
    </row>
    <row r="59" spans="2:15" x14ac:dyDescent="0.25">
      <c r="B59" s="3"/>
      <c r="C59" s="3"/>
      <c r="D59" s="3"/>
      <c r="E59" s="2" t="e">
        <f t="shared" si="108"/>
        <v>#DIV/0!</v>
      </c>
      <c r="F59" s="3"/>
      <c r="G59" s="3"/>
      <c r="H59">
        <f t="shared" si="109"/>
        <v>0</v>
      </c>
      <c r="L59">
        <f t="shared" si="110"/>
        <v>0</v>
      </c>
      <c r="M59">
        <f t="shared" si="111"/>
        <v>0</v>
      </c>
      <c r="O59">
        <f t="shared" ref="O59:O60" si="123">SUM(I59:N59)</f>
        <v>0</v>
      </c>
    </row>
    <row r="60" spans="2:15" x14ac:dyDescent="0.25">
      <c r="B60" s="3"/>
      <c r="C60" s="3"/>
      <c r="D60" s="3"/>
      <c r="E60" s="2" t="e">
        <f t="shared" si="108"/>
        <v>#DIV/0!</v>
      </c>
      <c r="F60" s="3"/>
      <c r="G60" s="3"/>
      <c r="H60">
        <f t="shared" si="109"/>
        <v>0</v>
      </c>
      <c r="L60">
        <f t="shared" si="110"/>
        <v>0</v>
      </c>
      <c r="M60">
        <f t="shared" si="111"/>
        <v>0</v>
      </c>
      <c r="O60">
        <f t="shared" si="123"/>
        <v>0</v>
      </c>
    </row>
    <row r="61" spans="2:15" x14ac:dyDescent="0.25">
      <c r="B61" s="3"/>
      <c r="C61" s="3"/>
      <c r="D61" s="3"/>
      <c r="E61" s="2" t="e">
        <f t="shared" si="108"/>
        <v>#DIV/0!</v>
      </c>
      <c r="F61" s="3"/>
      <c r="G61" s="3"/>
      <c r="H61">
        <f t="shared" si="109"/>
        <v>0</v>
      </c>
      <c r="L61">
        <f t="shared" si="110"/>
        <v>0</v>
      </c>
      <c r="M61">
        <f t="shared" si="111"/>
        <v>0</v>
      </c>
      <c r="O61">
        <f t="shared" si="112"/>
        <v>0</v>
      </c>
    </row>
    <row r="62" spans="2:15" x14ac:dyDescent="0.25">
      <c r="B62" s="3"/>
      <c r="C62" s="3"/>
      <c r="D62" s="3"/>
      <c r="E62" s="2" t="e">
        <f t="shared" si="108"/>
        <v>#DIV/0!</v>
      </c>
      <c r="F62" s="3"/>
      <c r="G62" s="3"/>
      <c r="H62">
        <f t="shared" si="109"/>
        <v>0</v>
      </c>
      <c r="L62">
        <f t="shared" si="110"/>
        <v>0</v>
      </c>
      <c r="M62">
        <f t="shared" si="111"/>
        <v>0</v>
      </c>
      <c r="O62">
        <f t="shared" ref="O62:O70" si="124">SUM(I62:N62)</f>
        <v>0</v>
      </c>
    </row>
    <row r="63" spans="2:15" x14ac:dyDescent="0.25">
      <c r="B63" s="3"/>
      <c r="C63" s="3"/>
      <c r="D63" s="3"/>
      <c r="E63" s="2" t="e">
        <f t="shared" si="108"/>
        <v>#DIV/0!</v>
      </c>
      <c r="F63" s="3"/>
      <c r="G63" s="3"/>
      <c r="H63">
        <f t="shared" si="109"/>
        <v>0</v>
      </c>
      <c r="L63">
        <f t="shared" si="110"/>
        <v>0</v>
      </c>
      <c r="M63">
        <f t="shared" si="111"/>
        <v>0</v>
      </c>
      <c r="O63">
        <f t="shared" si="124"/>
        <v>0</v>
      </c>
    </row>
    <row r="64" spans="2:15" x14ac:dyDescent="0.25">
      <c r="B64" s="3"/>
      <c r="C64" s="3"/>
      <c r="D64" s="3"/>
      <c r="E64" s="2" t="e">
        <f t="shared" si="108"/>
        <v>#DIV/0!</v>
      </c>
      <c r="F64" s="3"/>
      <c r="G64" s="3"/>
      <c r="H64">
        <f t="shared" si="109"/>
        <v>0</v>
      </c>
      <c r="L64">
        <f t="shared" si="110"/>
        <v>0</v>
      </c>
      <c r="M64">
        <f t="shared" si="111"/>
        <v>0</v>
      </c>
      <c r="O64">
        <f t="shared" ref="O64" si="125">SUM(I64:N64)</f>
        <v>0</v>
      </c>
    </row>
    <row r="65" spans="2:15" x14ac:dyDescent="0.25">
      <c r="B65" s="3"/>
      <c r="C65" s="3"/>
      <c r="D65" s="3"/>
      <c r="E65" s="2" t="e">
        <f t="shared" ref="E65:E66" si="126">(B65)/(B65+C65+D65)</f>
        <v>#DIV/0!</v>
      </c>
      <c r="F65" s="3"/>
      <c r="G65" s="3"/>
      <c r="H65">
        <f t="shared" ref="H65:H66" si="127">F65-G65</f>
        <v>0</v>
      </c>
      <c r="L65">
        <f t="shared" ref="L65:L66" si="128">B65*10</f>
        <v>0</v>
      </c>
      <c r="M65">
        <f t="shared" ref="M65:M66" si="129">D65*5</f>
        <v>0</v>
      </c>
      <c r="O65">
        <f t="shared" si="124"/>
        <v>0</v>
      </c>
    </row>
    <row r="66" spans="2:15" x14ac:dyDescent="0.25">
      <c r="B66" s="3"/>
      <c r="C66" s="3"/>
      <c r="D66" s="3"/>
      <c r="E66" s="2" t="e">
        <f t="shared" si="126"/>
        <v>#DIV/0!</v>
      </c>
      <c r="F66" s="3"/>
      <c r="G66" s="3"/>
      <c r="H66">
        <f t="shared" si="127"/>
        <v>0</v>
      </c>
      <c r="L66">
        <f t="shared" si="128"/>
        <v>0</v>
      </c>
      <c r="M66">
        <f t="shared" si="129"/>
        <v>0</v>
      </c>
      <c r="O66">
        <f t="shared" ref="O66" si="130">SUM(I66:N66)</f>
        <v>0</v>
      </c>
    </row>
    <row r="67" spans="2:15" x14ac:dyDescent="0.25">
      <c r="B67" s="3"/>
      <c r="C67" s="3"/>
      <c r="D67" s="3"/>
      <c r="E67" s="2" t="e">
        <f t="shared" ref="E67:E68" si="131">(B67)/(B67+C67+D67)</f>
        <v>#DIV/0!</v>
      </c>
      <c r="F67" s="3"/>
      <c r="G67" s="3"/>
      <c r="H67">
        <f>F67-G67</f>
        <v>0</v>
      </c>
      <c r="L67">
        <f t="shared" ref="L67:L68" si="132">B67*10</f>
        <v>0</v>
      </c>
      <c r="M67">
        <f t="shared" ref="M67:M68" si="133">D67*5</f>
        <v>0</v>
      </c>
      <c r="O67">
        <f t="shared" ref="O67" si="134">SUM(I67:N67)</f>
        <v>0</v>
      </c>
    </row>
    <row r="68" spans="2:15" x14ac:dyDescent="0.25">
      <c r="B68" s="3"/>
      <c r="C68" s="3"/>
      <c r="D68" s="3"/>
      <c r="E68" s="2" t="e">
        <f t="shared" si="131"/>
        <v>#DIV/0!</v>
      </c>
      <c r="F68" s="3"/>
      <c r="G68" s="3"/>
      <c r="H68">
        <f t="shared" ref="H68" si="135">F68-G68</f>
        <v>0</v>
      </c>
      <c r="L68">
        <f t="shared" si="132"/>
        <v>0</v>
      </c>
      <c r="M68">
        <f t="shared" si="133"/>
        <v>0</v>
      </c>
      <c r="O68">
        <f t="shared" ref="O68" si="136">SUM(I68:N68)</f>
        <v>0</v>
      </c>
    </row>
    <row r="69" spans="2:15" x14ac:dyDescent="0.25">
      <c r="B69" s="3"/>
      <c r="C69" s="3"/>
      <c r="D69" s="3"/>
      <c r="E69" s="2" t="e">
        <f t="shared" si="108"/>
        <v>#DIV/0!</v>
      </c>
      <c r="F69" s="3"/>
      <c r="G69" s="3"/>
      <c r="H69">
        <f t="shared" si="109"/>
        <v>0</v>
      </c>
      <c r="L69">
        <f t="shared" si="110"/>
        <v>0</v>
      </c>
      <c r="M69">
        <f t="shared" si="111"/>
        <v>0</v>
      </c>
      <c r="O69">
        <f t="shared" si="124"/>
        <v>0</v>
      </c>
    </row>
    <row r="70" spans="2:15" x14ac:dyDescent="0.25">
      <c r="B70" s="3"/>
      <c r="C70" s="3"/>
      <c r="D70" s="3"/>
      <c r="E70" s="2" t="e">
        <f t="shared" si="108"/>
        <v>#DIV/0!</v>
      </c>
      <c r="F70" s="3"/>
      <c r="G70" s="3"/>
      <c r="H70">
        <f t="shared" si="109"/>
        <v>0</v>
      </c>
      <c r="L70">
        <f t="shared" si="110"/>
        <v>0</v>
      </c>
      <c r="M70">
        <f t="shared" si="111"/>
        <v>0</v>
      </c>
      <c r="O70">
        <f t="shared" si="124"/>
        <v>0</v>
      </c>
    </row>
    <row r="71" spans="2:15" x14ac:dyDescent="0.25">
      <c r="B71" s="3"/>
      <c r="C71" s="3"/>
      <c r="D71" s="3"/>
      <c r="E71" s="2" t="e">
        <f t="shared" ref="E71:E74" si="137">(B71)/(B71+C71+D71)</f>
        <v>#DIV/0!</v>
      </c>
      <c r="F71" s="3"/>
      <c r="G71" s="3"/>
      <c r="H71">
        <f t="shared" ref="H71:H74" si="138">F71-G71</f>
        <v>0</v>
      </c>
      <c r="L71">
        <f t="shared" ref="L71:L74" si="139">B71*10</f>
        <v>0</v>
      </c>
      <c r="M71">
        <f t="shared" ref="M71:M74" si="140">D71*5</f>
        <v>0</v>
      </c>
      <c r="O71">
        <f t="shared" ref="O71:O74" si="141">SUM(I71:N71)</f>
        <v>0</v>
      </c>
    </row>
    <row r="72" spans="2:15" x14ac:dyDescent="0.25">
      <c r="B72" s="3"/>
      <c r="C72" s="3"/>
      <c r="D72" s="3"/>
      <c r="E72" s="2" t="e">
        <f t="shared" si="137"/>
        <v>#DIV/0!</v>
      </c>
      <c r="F72" s="3"/>
      <c r="G72" s="3"/>
      <c r="H72">
        <f t="shared" si="138"/>
        <v>0</v>
      </c>
      <c r="L72">
        <f t="shared" si="139"/>
        <v>0</v>
      </c>
      <c r="M72">
        <f t="shared" si="140"/>
        <v>0</v>
      </c>
      <c r="O72">
        <f t="shared" si="141"/>
        <v>0</v>
      </c>
    </row>
    <row r="73" spans="2:15" x14ac:dyDescent="0.25">
      <c r="B73" s="3"/>
      <c r="C73" s="3"/>
      <c r="D73" s="3"/>
      <c r="E73" s="2" t="e">
        <f t="shared" si="137"/>
        <v>#DIV/0!</v>
      </c>
      <c r="F73" s="3"/>
      <c r="G73" s="3"/>
      <c r="H73">
        <f t="shared" si="138"/>
        <v>0</v>
      </c>
      <c r="L73">
        <f t="shared" si="139"/>
        <v>0</v>
      </c>
      <c r="M73">
        <f t="shared" si="140"/>
        <v>0</v>
      </c>
      <c r="O73">
        <f t="shared" si="141"/>
        <v>0</v>
      </c>
    </row>
    <row r="74" spans="2:15" x14ac:dyDescent="0.25">
      <c r="B74" s="3"/>
      <c r="C74" s="3"/>
      <c r="D74" s="3"/>
      <c r="E74" s="2" t="e">
        <f t="shared" si="137"/>
        <v>#DIV/0!</v>
      </c>
      <c r="F74" s="3"/>
      <c r="G74" s="3"/>
      <c r="H74">
        <f t="shared" si="138"/>
        <v>0</v>
      </c>
      <c r="L74">
        <f t="shared" si="139"/>
        <v>0</v>
      </c>
      <c r="M74">
        <f t="shared" si="140"/>
        <v>0</v>
      </c>
      <c r="O74">
        <f t="shared" si="141"/>
        <v>0</v>
      </c>
    </row>
    <row r="75" spans="2:15" x14ac:dyDescent="0.25">
      <c r="B75" s="3"/>
      <c r="C75" s="3"/>
      <c r="D75" s="3"/>
      <c r="E75" s="2" t="e">
        <f t="shared" ref="E75:E84" si="142">(B75)/(B75+C75+D75)</f>
        <v>#DIV/0!</v>
      </c>
      <c r="F75" s="3"/>
      <c r="G75" s="3"/>
      <c r="H75">
        <f t="shared" ref="H75:H84" si="143">F75-G75</f>
        <v>0</v>
      </c>
      <c r="L75">
        <f t="shared" ref="L75:L84" si="144">B75*10</f>
        <v>0</v>
      </c>
      <c r="M75">
        <f t="shared" ref="M75:M84" si="145">D75*5</f>
        <v>0</v>
      </c>
      <c r="O75">
        <f t="shared" ref="O75:O84" si="146">SUM(I75:N75)</f>
        <v>0</v>
      </c>
    </row>
    <row r="76" spans="2:15" x14ac:dyDescent="0.25">
      <c r="B76" s="3"/>
      <c r="C76" s="3"/>
      <c r="D76" s="3"/>
      <c r="E76" s="2" t="e">
        <f t="shared" ref="E76" si="147">(B76)/(B76+C76+D76)</f>
        <v>#DIV/0!</v>
      </c>
      <c r="F76" s="3"/>
      <c r="G76" s="3"/>
      <c r="H76">
        <f t="shared" ref="H76" si="148">F76-G76</f>
        <v>0</v>
      </c>
      <c r="L76">
        <f t="shared" ref="L76" si="149">B76*10</f>
        <v>0</v>
      </c>
      <c r="M76">
        <f t="shared" ref="M76" si="150">D76*5</f>
        <v>0</v>
      </c>
      <c r="O76">
        <f t="shared" ref="O76" si="151">SUM(I76:N76)</f>
        <v>0</v>
      </c>
    </row>
    <row r="77" spans="2:15" x14ac:dyDescent="0.25">
      <c r="B77" s="3"/>
      <c r="C77" s="3"/>
      <c r="D77" s="3"/>
      <c r="E77" s="2" t="e">
        <f t="shared" si="142"/>
        <v>#DIV/0!</v>
      </c>
      <c r="F77" s="3"/>
      <c r="G77" s="3"/>
      <c r="H77">
        <f t="shared" si="143"/>
        <v>0</v>
      </c>
      <c r="L77">
        <f t="shared" si="144"/>
        <v>0</v>
      </c>
      <c r="M77">
        <f t="shared" si="145"/>
        <v>0</v>
      </c>
      <c r="O77">
        <f t="shared" si="146"/>
        <v>0</v>
      </c>
    </row>
    <row r="78" spans="2:15" x14ac:dyDescent="0.25">
      <c r="B78" s="3"/>
      <c r="C78" s="3"/>
      <c r="D78" s="3"/>
      <c r="E78" s="2" t="e">
        <f t="shared" si="142"/>
        <v>#DIV/0!</v>
      </c>
      <c r="F78" s="3"/>
      <c r="G78" s="3"/>
      <c r="H78">
        <f t="shared" si="143"/>
        <v>0</v>
      </c>
      <c r="L78">
        <f t="shared" si="144"/>
        <v>0</v>
      </c>
      <c r="M78">
        <f t="shared" si="145"/>
        <v>0</v>
      </c>
      <c r="O78">
        <f t="shared" ref="O78" si="152">SUM(I78:N78)</f>
        <v>0</v>
      </c>
    </row>
    <row r="79" spans="2:15" x14ac:dyDescent="0.25">
      <c r="B79" s="3"/>
      <c r="C79" s="3"/>
      <c r="D79" s="3"/>
      <c r="E79" s="2" t="e">
        <f t="shared" si="142"/>
        <v>#DIV/0!</v>
      </c>
      <c r="F79" s="3"/>
      <c r="G79" s="3"/>
      <c r="H79">
        <f t="shared" si="143"/>
        <v>0</v>
      </c>
      <c r="L79">
        <f t="shared" si="144"/>
        <v>0</v>
      </c>
      <c r="M79">
        <f t="shared" si="145"/>
        <v>0</v>
      </c>
      <c r="O79">
        <f t="shared" si="146"/>
        <v>0</v>
      </c>
    </row>
    <row r="80" spans="2:15" x14ac:dyDescent="0.25">
      <c r="B80" s="3"/>
      <c r="C80" s="3"/>
      <c r="D80" s="3"/>
      <c r="E80" s="2" t="e">
        <f t="shared" si="142"/>
        <v>#DIV/0!</v>
      </c>
      <c r="F80" s="3"/>
      <c r="G80" s="3"/>
      <c r="H80">
        <f t="shared" si="143"/>
        <v>0</v>
      </c>
      <c r="L80">
        <f t="shared" si="144"/>
        <v>0</v>
      </c>
      <c r="M80">
        <f t="shared" si="145"/>
        <v>0</v>
      </c>
      <c r="O80">
        <f t="shared" ref="O80" si="153">SUM(I80:N80)</f>
        <v>0</v>
      </c>
    </row>
    <row r="81" spans="2:15" x14ac:dyDescent="0.25">
      <c r="B81" s="3"/>
      <c r="C81" s="3"/>
      <c r="D81" s="3"/>
      <c r="E81" s="2" t="e">
        <f t="shared" si="142"/>
        <v>#DIV/0!</v>
      </c>
      <c r="F81" s="3"/>
      <c r="G81" s="3"/>
      <c r="H81">
        <f t="shared" si="143"/>
        <v>0</v>
      </c>
      <c r="L81">
        <f t="shared" si="144"/>
        <v>0</v>
      </c>
      <c r="M81">
        <f t="shared" si="145"/>
        <v>0</v>
      </c>
      <c r="O81">
        <f t="shared" ref="O81" si="154">SUM(I81:N81)</f>
        <v>0</v>
      </c>
    </row>
    <row r="82" spans="2:15" x14ac:dyDescent="0.25">
      <c r="B82" s="3"/>
      <c r="C82" s="3"/>
      <c r="D82" s="3"/>
      <c r="E82" s="2" t="e">
        <f t="shared" ref="E82" si="155">(B82)/(B82+C82+D82)</f>
        <v>#DIV/0!</v>
      </c>
      <c r="F82" s="3"/>
      <c r="G82" s="3"/>
      <c r="H82">
        <f t="shared" ref="H82" si="156">F82-G82</f>
        <v>0</v>
      </c>
      <c r="L82">
        <f t="shared" ref="L82" si="157">B82*10</f>
        <v>0</v>
      </c>
      <c r="M82">
        <f t="shared" ref="M82" si="158">D82*5</f>
        <v>0</v>
      </c>
      <c r="O82">
        <f t="shared" ref="O82" si="159">SUM(I82:N82)</f>
        <v>0</v>
      </c>
    </row>
    <row r="83" spans="2:15" x14ac:dyDescent="0.25">
      <c r="B83" s="3"/>
      <c r="C83" s="3"/>
      <c r="D83" s="3"/>
      <c r="E83" s="2" t="e">
        <f t="shared" si="142"/>
        <v>#DIV/0!</v>
      </c>
      <c r="F83" s="3"/>
      <c r="G83" s="3"/>
      <c r="H83">
        <f t="shared" si="143"/>
        <v>0</v>
      </c>
      <c r="L83">
        <f t="shared" si="144"/>
        <v>0</v>
      </c>
      <c r="M83">
        <f t="shared" si="145"/>
        <v>0</v>
      </c>
      <c r="O83">
        <f t="shared" ref="O83" si="160">SUM(I83:N83)</f>
        <v>0</v>
      </c>
    </row>
    <row r="84" spans="2:15" x14ac:dyDescent="0.25">
      <c r="B84" s="3"/>
      <c r="C84" s="3"/>
      <c r="D84" s="3"/>
      <c r="E84" s="2" t="e">
        <f t="shared" si="142"/>
        <v>#DIV/0!</v>
      </c>
      <c r="F84" s="3"/>
      <c r="G84" s="3"/>
      <c r="H84">
        <f t="shared" si="143"/>
        <v>0</v>
      </c>
      <c r="L84">
        <f t="shared" si="144"/>
        <v>0</v>
      </c>
      <c r="M84">
        <f t="shared" si="145"/>
        <v>0</v>
      </c>
      <c r="O84">
        <f t="shared" si="146"/>
        <v>0</v>
      </c>
    </row>
    <row r="85" spans="2:15" x14ac:dyDescent="0.25">
      <c r="B85" s="3"/>
      <c r="C85" s="3"/>
      <c r="D85" s="3"/>
      <c r="E85" s="2" t="e">
        <f t="shared" ref="E85:E86" si="161">(B85)/(B85+C85+D85)</f>
        <v>#DIV/0!</v>
      </c>
      <c r="F85" s="3"/>
      <c r="G85" s="3"/>
      <c r="H85">
        <f t="shared" ref="H85:H86" si="162">F85-G85</f>
        <v>0</v>
      </c>
      <c r="L85">
        <f t="shared" ref="L85:L86" si="163">B85*10</f>
        <v>0</v>
      </c>
      <c r="M85">
        <f t="shared" ref="M85:M86" si="164">D85*5</f>
        <v>0</v>
      </c>
      <c r="O85">
        <f t="shared" ref="O85" si="165">SUM(I85:N85)</f>
        <v>0</v>
      </c>
    </row>
    <row r="86" spans="2:15" x14ac:dyDescent="0.25">
      <c r="B86" s="3"/>
      <c r="C86" s="3"/>
      <c r="D86" s="3"/>
      <c r="E86" s="2" t="e">
        <f t="shared" si="161"/>
        <v>#DIV/0!</v>
      </c>
      <c r="F86" s="3"/>
      <c r="G86" s="3"/>
      <c r="H86">
        <f t="shared" si="162"/>
        <v>0</v>
      </c>
      <c r="L86">
        <f t="shared" si="163"/>
        <v>0</v>
      </c>
      <c r="M86">
        <f t="shared" si="164"/>
        <v>0</v>
      </c>
      <c r="O86">
        <f t="shared" ref="O86" si="166">SUM(I86:N86)</f>
        <v>0</v>
      </c>
    </row>
    <row r="87" spans="2:15" x14ac:dyDescent="0.25">
      <c r="B87" s="3"/>
      <c r="C87" s="3"/>
      <c r="D87" s="3"/>
      <c r="E87" s="2" t="e">
        <f t="shared" ref="E87:E92" si="167">(B87)/(B87+C87+D87)</f>
        <v>#DIV/0!</v>
      </c>
      <c r="F87" s="3"/>
      <c r="G87" s="3"/>
      <c r="H87">
        <f t="shared" ref="H87:H92" si="168">F87-G87</f>
        <v>0</v>
      </c>
      <c r="L87">
        <f t="shared" ref="L87:L92" si="169">B87*10</f>
        <v>0</v>
      </c>
      <c r="M87">
        <f t="shared" ref="M87:M92" si="170">D87*5</f>
        <v>0</v>
      </c>
      <c r="O87">
        <f t="shared" ref="O87" si="171">SUM(I87:N87)</f>
        <v>0</v>
      </c>
    </row>
    <row r="88" spans="2:15" x14ac:dyDescent="0.25">
      <c r="B88" s="3"/>
      <c r="C88" s="3"/>
      <c r="D88" s="3"/>
      <c r="E88" s="2" t="e">
        <f t="shared" si="167"/>
        <v>#DIV/0!</v>
      </c>
      <c r="F88" s="3"/>
      <c r="G88" s="3"/>
      <c r="H88">
        <f t="shared" si="168"/>
        <v>0</v>
      </c>
      <c r="L88">
        <f t="shared" si="169"/>
        <v>0</v>
      </c>
      <c r="M88">
        <f t="shared" si="170"/>
        <v>0</v>
      </c>
      <c r="O88">
        <f t="shared" ref="O88" si="172">SUM(I88:N88)</f>
        <v>0</v>
      </c>
    </row>
    <row r="89" spans="2:15" x14ac:dyDescent="0.25">
      <c r="B89" s="3"/>
      <c r="C89" s="3"/>
      <c r="D89" s="3"/>
      <c r="E89" s="2" t="e">
        <f t="shared" ref="E89" si="173">(B89)/(B89+C89+D89)</f>
        <v>#DIV/0!</v>
      </c>
      <c r="F89" s="3"/>
      <c r="G89" s="3"/>
      <c r="H89">
        <f t="shared" ref="H89" si="174">F89-G89</f>
        <v>0</v>
      </c>
      <c r="L89">
        <f t="shared" ref="L89" si="175">B89*10</f>
        <v>0</v>
      </c>
      <c r="M89">
        <f t="shared" ref="M89" si="176">D89*5</f>
        <v>0</v>
      </c>
      <c r="O89">
        <f t="shared" ref="O89" si="177">SUM(I89:N89)</f>
        <v>0</v>
      </c>
    </row>
    <row r="90" spans="2:15" x14ac:dyDescent="0.25">
      <c r="B90" s="3"/>
      <c r="C90" s="3"/>
      <c r="D90" s="3"/>
      <c r="E90" s="2" t="e">
        <f t="shared" ref="E90" si="178">(B90)/(B90+C90+D90)</f>
        <v>#DIV/0!</v>
      </c>
      <c r="F90" s="3"/>
      <c r="G90" s="3"/>
      <c r="H90">
        <f t="shared" ref="H90" si="179">F90-G90</f>
        <v>0</v>
      </c>
      <c r="L90">
        <f t="shared" ref="L90" si="180">B90*10</f>
        <v>0</v>
      </c>
      <c r="M90">
        <f t="shared" ref="M90" si="181">D90*5</f>
        <v>0</v>
      </c>
      <c r="O90">
        <f t="shared" ref="O90" si="182">SUM(I90:N90)</f>
        <v>0</v>
      </c>
    </row>
    <row r="91" spans="2:15" x14ac:dyDescent="0.25">
      <c r="B91" s="3"/>
      <c r="C91" s="3"/>
      <c r="D91" s="3"/>
      <c r="E91" s="2" t="e">
        <f t="shared" ref="E91" si="183">(B91)/(B91+C91+D91)</f>
        <v>#DIV/0!</v>
      </c>
      <c r="F91" s="3"/>
      <c r="G91" s="3"/>
      <c r="H91">
        <f t="shared" ref="H91" si="184">F91-G91</f>
        <v>0</v>
      </c>
      <c r="L91">
        <f t="shared" ref="L91" si="185">B91*10</f>
        <v>0</v>
      </c>
      <c r="M91">
        <f t="shared" ref="M91" si="186">D91*5</f>
        <v>0</v>
      </c>
      <c r="O91">
        <f t="shared" ref="O91" si="187">SUM(I91:N91)</f>
        <v>0</v>
      </c>
    </row>
    <row r="92" spans="2:15" x14ac:dyDescent="0.25">
      <c r="B92" s="3"/>
      <c r="C92" s="3"/>
      <c r="D92" s="3"/>
      <c r="E92" s="2" t="e">
        <f t="shared" si="167"/>
        <v>#DIV/0!</v>
      </c>
      <c r="F92" s="3"/>
      <c r="G92" s="3"/>
      <c r="H92">
        <f t="shared" si="168"/>
        <v>0</v>
      </c>
      <c r="L92">
        <f t="shared" si="169"/>
        <v>0</v>
      </c>
      <c r="M92">
        <f t="shared" si="170"/>
        <v>0</v>
      </c>
      <c r="O92">
        <f t="shared" ref="O92" si="188">SUM(I92:N92)</f>
        <v>0</v>
      </c>
    </row>
    <row r="93" spans="2:15" x14ac:dyDescent="0.25">
      <c r="B93" s="3"/>
      <c r="C93" s="3"/>
      <c r="D93" s="3"/>
      <c r="E93" s="2" t="e">
        <f t="shared" ref="E93:E96" si="189">(B93)/(B93+C93+D93)</f>
        <v>#DIV/0!</v>
      </c>
      <c r="F93" s="3"/>
      <c r="G93" s="3"/>
      <c r="H93">
        <f t="shared" ref="H93:H95" si="190">F93-G93</f>
        <v>0</v>
      </c>
      <c r="L93">
        <f t="shared" ref="L93:L96" si="191">B93*10</f>
        <v>0</v>
      </c>
      <c r="M93">
        <f t="shared" ref="M93:M96" si="192">D93*5</f>
        <v>0</v>
      </c>
      <c r="O93">
        <f t="shared" ref="O93:O96" si="193">SUM(I93:N93)</f>
        <v>0</v>
      </c>
    </row>
    <row r="94" spans="2:15" x14ac:dyDescent="0.25">
      <c r="B94" s="3"/>
      <c r="C94" s="3"/>
      <c r="D94" s="3"/>
      <c r="E94" s="2" t="e">
        <f t="shared" si="189"/>
        <v>#DIV/0!</v>
      </c>
      <c r="F94" s="3"/>
      <c r="G94" s="3"/>
      <c r="H94">
        <f t="shared" si="190"/>
        <v>0</v>
      </c>
      <c r="L94">
        <f t="shared" si="191"/>
        <v>0</v>
      </c>
      <c r="M94">
        <f t="shared" si="192"/>
        <v>0</v>
      </c>
      <c r="O94">
        <f t="shared" si="193"/>
        <v>0</v>
      </c>
    </row>
    <row r="95" spans="2:15" x14ac:dyDescent="0.25">
      <c r="B95" s="3"/>
      <c r="C95" s="3"/>
      <c r="D95" s="3"/>
      <c r="E95" s="2" t="e">
        <f t="shared" si="189"/>
        <v>#DIV/0!</v>
      </c>
      <c r="F95" s="3"/>
      <c r="G95" s="3"/>
      <c r="H95">
        <f t="shared" si="190"/>
        <v>0</v>
      </c>
      <c r="L95">
        <f t="shared" si="191"/>
        <v>0</v>
      </c>
      <c r="M95">
        <f t="shared" si="192"/>
        <v>0</v>
      </c>
      <c r="O95">
        <f t="shared" si="193"/>
        <v>0</v>
      </c>
    </row>
    <row r="96" spans="2:15" ht="15.75" customHeight="1" x14ac:dyDescent="0.25">
      <c r="B96" s="3"/>
      <c r="C96" s="3"/>
      <c r="D96" s="3"/>
      <c r="E96" s="2" t="e">
        <f t="shared" si="189"/>
        <v>#DIV/0!</v>
      </c>
      <c r="F96" s="3"/>
      <c r="G96" s="3"/>
      <c r="H96">
        <f>F96-G96</f>
        <v>0</v>
      </c>
      <c r="L96">
        <f t="shared" si="191"/>
        <v>0</v>
      </c>
      <c r="M96">
        <f t="shared" si="192"/>
        <v>0</v>
      </c>
      <c r="O96">
        <f t="shared" si="193"/>
        <v>0</v>
      </c>
    </row>
    <row r="97" spans="2:15" ht="15" customHeight="1" x14ac:dyDescent="0.25">
      <c r="B97" s="3"/>
      <c r="C97" s="3"/>
      <c r="D97" s="3"/>
      <c r="E97" s="2" t="e">
        <f t="shared" ref="E97:E98" si="194">(B97)/(B97+C97+D97)</f>
        <v>#DIV/0!</v>
      </c>
      <c r="F97" s="3"/>
      <c r="G97" s="3"/>
      <c r="H97">
        <f t="shared" ref="H97:H98" si="195">F97-G97</f>
        <v>0</v>
      </c>
      <c r="L97">
        <f t="shared" ref="L97:L98" si="196">B97*10</f>
        <v>0</v>
      </c>
      <c r="M97">
        <f t="shared" ref="M97:M98" si="197">D97*5</f>
        <v>0</v>
      </c>
      <c r="O97">
        <f t="shared" ref="O97:O98" si="198">SUM(I97:N97)</f>
        <v>0</v>
      </c>
    </row>
    <row r="98" spans="2:15" x14ac:dyDescent="0.25">
      <c r="B98" s="3"/>
      <c r="C98" s="3"/>
      <c r="D98" s="3"/>
      <c r="E98" s="2" t="e">
        <f t="shared" si="194"/>
        <v>#DIV/0!</v>
      </c>
      <c r="F98" s="3"/>
      <c r="G98" s="3"/>
      <c r="H98">
        <f t="shared" si="195"/>
        <v>0</v>
      </c>
      <c r="L98">
        <f t="shared" si="196"/>
        <v>0</v>
      </c>
      <c r="M98">
        <f t="shared" si="197"/>
        <v>0</v>
      </c>
      <c r="O98">
        <f t="shared" si="198"/>
        <v>0</v>
      </c>
    </row>
    <row r="99" spans="2:15" x14ac:dyDescent="0.25">
      <c r="B99" s="3"/>
      <c r="C99" s="3"/>
      <c r="D99" s="3"/>
      <c r="E99" s="2" t="e">
        <f t="shared" ref="E99:E178" si="199">(B99)/(B99+C99+D99)</f>
        <v>#DIV/0!</v>
      </c>
      <c r="H99">
        <f t="shared" ref="H99:H178" si="200">F99-G99</f>
        <v>0</v>
      </c>
      <c r="L99">
        <v>0</v>
      </c>
      <c r="M99">
        <f t="shared" ref="M99:M148" si="201">D99*5</f>
        <v>0</v>
      </c>
      <c r="O99">
        <f t="shared" ref="O99:O178" si="202">SUM(I99:N99)</f>
        <v>0</v>
      </c>
    </row>
    <row r="100" spans="2:15" ht="14.25" customHeight="1" x14ac:dyDescent="0.25">
      <c r="B100" s="3"/>
      <c r="C100" s="3"/>
      <c r="D100" s="3"/>
      <c r="E100" s="2" t="e">
        <f t="shared" ref="E100:E102" si="203">(B100)/(B100+C100+D100)</f>
        <v>#DIV/0!</v>
      </c>
      <c r="H100">
        <f t="shared" ref="H100:H102" si="204">F100-G100</f>
        <v>0</v>
      </c>
      <c r="L100">
        <v>0</v>
      </c>
      <c r="M100">
        <f t="shared" si="201"/>
        <v>0</v>
      </c>
      <c r="O100">
        <f t="shared" ref="O100" si="205">SUM(I100:N100)</f>
        <v>0</v>
      </c>
    </row>
    <row r="101" spans="2:15" x14ac:dyDescent="0.25">
      <c r="B101" s="3"/>
      <c r="C101" s="3"/>
      <c r="D101" s="3"/>
      <c r="E101" s="2" t="e">
        <f t="shared" si="203"/>
        <v>#DIV/0!</v>
      </c>
      <c r="H101">
        <f t="shared" si="204"/>
        <v>0</v>
      </c>
      <c r="L101">
        <f t="shared" ref="L101" si="206">B101*10</f>
        <v>0</v>
      </c>
      <c r="M101">
        <f t="shared" ref="M101" si="207">D101*5</f>
        <v>0</v>
      </c>
      <c r="O101">
        <f t="shared" ref="O101" si="208">SUM(I101:N101)</f>
        <v>0</v>
      </c>
    </row>
    <row r="102" spans="2:15" x14ac:dyDescent="0.25">
      <c r="B102" s="3"/>
      <c r="C102" s="3"/>
      <c r="D102" s="3"/>
      <c r="E102" s="2" t="e">
        <f t="shared" si="203"/>
        <v>#DIV/0!</v>
      </c>
      <c r="H102">
        <f t="shared" si="204"/>
        <v>0</v>
      </c>
      <c r="L102">
        <f t="shared" ref="L102" si="209">B102*10</f>
        <v>0</v>
      </c>
      <c r="M102">
        <f t="shared" ref="M102" si="210">D102*5</f>
        <v>0</v>
      </c>
      <c r="O102">
        <f>SUM(I102:N102)</f>
        <v>0</v>
      </c>
    </row>
    <row r="103" spans="2:15" x14ac:dyDescent="0.25">
      <c r="B103" s="3"/>
      <c r="C103" s="3"/>
      <c r="D103" s="3"/>
      <c r="E103" s="2" t="e">
        <f t="shared" ref="E103" si="211">(B103)/(B103+C103+D103)</f>
        <v>#DIV/0!</v>
      </c>
      <c r="H103">
        <f t="shared" ref="H103" si="212">F103-G103</f>
        <v>0</v>
      </c>
      <c r="L103">
        <f t="shared" ref="L103" si="213">B103*10</f>
        <v>0</v>
      </c>
      <c r="M103">
        <f t="shared" si="201"/>
        <v>0</v>
      </c>
      <c r="O103">
        <f t="shared" ref="O103" si="214">SUM(I103:N103)</f>
        <v>0</v>
      </c>
    </row>
    <row r="104" spans="2:15" x14ac:dyDescent="0.25">
      <c r="B104" s="3"/>
      <c r="C104" s="3"/>
      <c r="D104" s="3"/>
      <c r="E104" s="2" t="e">
        <f t="shared" ref="E104:E110" si="215">(B104)/(B104+C104+D104)</f>
        <v>#DIV/0!</v>
      </c>
      <c r="L104">
        <f t="shared" ref="L104:L108" si="216">B104*10</f>
        <v>0</v>
      </c>
      <c r="M104">
        <f t="shared" si="201"/>
        <v>0</v>
      </c>
      <c r="O104">
        <f t="shared" ref="O104" si="217">SUM(I104:N104)</f>
        <v>0</v>
      </c>
    </row>
    <row r="105" spans="2:15" x14ac:dyDescent="0.25">
      <c r="B105" s="3"/>
      <c r="C105" s="3"/>
      <c r="D105" s="3"/>
      <c r="E105" s="2" t="e">
        <f t="shared" si="215"/>
        <v>#DIV/0!</v>
      </c>
      <c r="H105">
        <f t="shared" ref="H105" si="218">F105-G105</f>
        <v>0</v>
      </c>
      <c r="L105">
        <f t="shared" si="216"/>
        <v>0</v>
      </c>
      <c r="M105">
        <f t="shared" ref="M105" si="219">D105*5</f>
        <v>0</v>
      </c>
      <c r="O105">
        <f t="shared" ref="O105" si="220">SUM(I105:N105)</f>
        <v>0</v>
      </c>
    </row>
    <row r="106" spans="2:15" x14ac:dyDescent="0.25">
      <c r="B106" s="3"/>
      <c r="C106" s="3"/>
      <c r="D106" s="3"/>
      <c r="E106" s="2" t="e">
        <f t="shared" si="215"/>
        <v>#DIV/0!</v>
      </c>
      <c r="H106">
        <f t="shared" ref="H106:H110" si="221">F106-G106</f>
        <v>0</v>
      </c>
      <c r="L106">
        <f t="shared" si="216"/>
        <v>0</v>
      </c>
      <c r="M106">
        <f t="shared" si="201"/>
        <v>0</v>
      </c>
      <c r="O106">
        <f t="shared" ref="O106" si="222">SUM(I106:N106)</f>
        <v>0</v>
      </c>
    </row>
    <row r="107" spans="2:15" x14ac:dyDescent="0.25">
      <c r="B107" s="3"/>
      <c r="C107" s="3"/>
      <c r="D107" s="3"/>
      <c r="E107" s="2" t="e">
        <f t="shared" ref="E107" si="223">(B107)/(B107+C107+D107)</f>
        <v>#DIV/0!</v>
      </c>
      <c r="H107">
        <f t="shared" si="221"/>
        <v>0</v>
      </c>
      <c r="L107">
        <f t="shared" ref="L107" si="224">B107*10</f>
        <v>0</v>
      </c>
      <c r="M107">
        <f t="shared" si="201"/>
        <v>0</v>
      </c>
      <c r="O107">
        <f t="shared" ref="O107" si="225">SUM(I107:N107)</f>
        <v>0</v>
      </c>
    </row>
    <row r="108" spans="2:15" x14ac:dyDescent="0.25">
      <c r="B108" s="3"/>
      <c r="C108" s="3"/>
      <c r="D108" s="3"/>
      <c r="E108" s="2" t="e">
        <f t="shared" si="215"/>
        <v>#DIV/0!</v>
      </c>
      <c r="H108">
        <f t="shared" si="221"/>
        <v>0</v>
      </c>
      <c r="L108">
        <f t="shared" si="216"/>
        <v>0</v>
      </c>
      <c r="M108">
        <f t="shared" ref="M108" si="226">D108*5</f>
        <v>0</v>
      </c>
      <c r="O108">
        <f t="shared" ref="O108" si="227">SUM(I108:N108)</f>
        <v>0</v>
      </c>
    </row>
    <row r="109" spans="2:15" ht="14.25" customHeight="1" x14ac:dyDescent="0.25">
      <c r="B109" s="3"/>
      <c r="C109" s="3"/>
      <c r="D109" s="3"/>
      <c r="E109" s="2" t="e">
        <f t="shared" si="215"/>
        <v>#DIV/0!</v>
      </c>
      <c r="H109">
        <f t="shared" si="221"/>
        <v>0</v>
      </c>
      <c r="L109">
        <v>0</v>
      </c>
      <c r="M109">
        <f t="shared" si="201"/>
        <v>0</v>
      </c>
      <c r="O109">
        <f t="shared" ref="O109" si="228">SUM(I109:N109)</f>
        <v>0</v>
      </c>
    </row>
    <row r="110" spans="2:15" x14ac:dyDescent="0.25">
      <c r="B110" s="3"/>
      <c r="C110" s="3"/>
      <c r="D110" s="3"/>
      <c r="E110" s="2" t="e">
        <f t="shared" si="215"/>
        <v>#DIV/0!</v>
      </c>
      <c r="H110">
        <f t="shared" si="221"/>
        <v>0</v>
      </c>
      <c r="L110">
        <f t="shared" ref="L110" si="229">B110*10</f>
        <v>0</v>
      </c>
      <c r="M110">
        <f t="shared" si="201"/>
        <v>0</v>
      </c>
      <c r="O110">
        <f t="shared" ref="O110" si="230">SUM(I110:N110)</f>
        <v>0</v>
      </c>
    </row>
    <row r="111" spans="2:15" x14ac:dyDescent="0.25">
      <c r="B111" s="3"/>
      <c r="C111" s="3"/>
      <c r="D111" s="3"/>
      <c r="E111" s="2" t="e">
        <f t="shared" si="199"/>
        <v>#DIV/0!</v>
      </c>
      <c r="H111">
        <f t="shared" si="200"/>
        <v>0</v>
      </c>
      <c r="L111">
        <f t="shared" ref="L111:L185" si="231">B111*10</f>
        <v>0</v>
      </c>
      <c r="M111">
        <f t="shared" si="201"/>
        <v>0</v>
      </c>
      <c r="O111">
        <f t="shared" si="202"/>
        <v>0</v>
      </c>
    </row>
    <row r="112" spans="2:15" x14ac:dyDescent="0.25">
      <c r="B112" s="3"/>
      <c r="C112" s="3"/>
      <c r="D112" s="3"/>
      <c r="E112" s="2" t="e">
        <f t="shared" ref="E112" si="232">(B112)/(B112+C112+D112)</f>
        <v>#DIV/0!</v>
      </c>
      <c r="H112">
        <f t="shared" ref="H112" si="233">F112-G112</f>
        <v>0</v>
      </c>
      <c r="L112">
        <f t="shared" ref="L112" si="234">B112*10</f>
        <v>0</v>
      </c>
      <c r="M112">
        <f t="shared" ref="M112" si="235">D112*5</f>
        <v>0</v>
      </c>
      <c r="O112">
        <f t="shared" ref="O112" si="236">SUM(I112:N112)</f>
        <v>0</v>
      </c>
    </row>
    <row r="113" spans="2:15" x14ac:dyDescent="0.25">
      <c r="B113" s="3"/>
      <c r="C113" s="3"/>
      <c r="D113" s="3"/>
      <c r="E113" s="2" t="e">
        <f t="shared" si="199"/>
        <v>#DIV/0!</v>
      </c>
      <c r="H113">
        <f t="shared" si="200"/>
        <v>0</v>
      </c>
      <c r="L113">
        <f t="shared" si="231"/>
        <v>0</v>
      </c>
      <c r="M113">
        <f t="shared" si="201"/>
        <v>0</v>
      </c>
      <c r="O113">
        <f t="shared" si="202"/>
        <v>0</v>
      </c>
    </row>
    <row r="114" spans="2:15" ht="14.25" customHeight="1" x14ac:dyDescent="0.25">
      <c r="B114" s="3"/>
      <c r="C114" s="3"/>
      <c r="D114" s="3"/>
      <c r="E114" s="2" t="e">
        <f t="shared" si="199"/>
        <v>#DIV/0!</v>
      </c>
      <c r="H114">
        <f t="shared" si="200"/>
        <v>0</v>
      </c>
      <c r="L114">
        <v>0</v>
      </c>
      <c r="M114">
        <f t="shared" ref="M114" si="237">D114*5</f>
        <v>0</v>
      </c>
      <c r="O114">
        <f t="shared" si="202"/>
        <v>0</v>
      </c>
    </row>
    <row r="115" spans="2:15" ht="14.25" customHeight="1" x14ac:dyDescent="0.25">
      <c r="B115" s="3"/>
      <c r="C115" s="3"/>
      <c r="D115" s="3"/>
      <c r="E115" s="2" t="e">
        <f t="shared" ref="E115:E116" si="238">(B115)/(B115+C115+D115)</f>
        <v>#DIV/0!</v>
      </c>
      <c r="H115">
        <f t="shared" ref="H115:H116" si="239">F115-G115</f>
        <v>0</v>
      </c>
      <c r="L115">
        <v>0</v>
      </c>
      <c r="M115">
        <f t="shared" ref="M115:M116" si="240">D115*5</f>
        <v>0</v>
      </c>
      <c r="O115">
        <f t="shared" ref="O115" si="241">SUM(I115:N115)</f>
        <v>0</v>
      </c>
    </row>
    <row r="116" spans="2:15" x14ac:dyDescent="0.25">
      <c r="B116" s="3"/>
      <c r="C116" s="3"/>
      <c r="D116" s="3"/>
      <c r="E116" s="2" t="e">
        <f t="shared" si="238"/>
        <v>#DIV/0!</v>
      </c>
      <c r="H116">
        <f t="shared" si="239"/>
        <v>0</v>
      </c>
      <c r="L116">
        <f t="shared" ref="L116" si="242">B116*10</f>
        <v>0</v>
      </c>
      <c r="M116">
        <f t="shared" si="240"/>
        <v>0</v>
      </c>
      <c r="O116">
        <f t="shared" ref="O116" si="243">SUM(I116:N116)</f>
        <v>0</v>
      </c>
    </row>
    <row r="117" spans="2:15" x14ac:dyDescent="0.25">
      <c r="B117" s="3"/>
      <c r="C117" s="3"/>
      <c r="D117" s="3"/>
      <c r="E117" s="2" t="e">
        <f t="shared" si="199"/>
        <v>#DIV/0!</v>
      </c>
      <c r="H117">
        <f t="shared" si="200"/>
        <v>0</v>
      </c>
      <c r="L117">
        <f t="shared" si="231"/>
        <v>0</v>
      </c>
      <c r="M117">
        <f t="shared" ref="M117:M128" si="244">D117*5</f>
        <v>0</v>
      </c>
      <c r="O117">
        <f t="shared" si="202"/>
        <v>0</v>
      </c>
    </row>
    <row r="118" spans="2:15" x14ac:dyDescent="0.25">
      <c r="B118" s="3"/>
      <c r="C118" s="3"/>
      <c r="D118" s="3"/>
      <c r="E118" s="2" t="e">
        <f t="shared" si="199"/>
        <v>#DIV/0!</v>
      </c>
      <c r="H118">
        <f t="shared" si="200"/>
        <v>0</v>
      </c>
      <c r="L118">
        <f t="shared" si="231"/>
        <v>0</v>
      </c>
      <c r="M118">
        <f t="shared" si="244"/>
        <v>0</v>
      </c>
      <c r="O118">
        <f t="shared" si="202"/>
        <v>0</v>
      </c>
    </row>
    <row r="119" spans="2:15" x14ac:dyDescent="0.25">
      <c r="B119" s="3"/>
      <c r="C119" s="3"/>
      <c r="D119" s="3"/>
      <c r="E119" s="2" t="e">
        <f t="shared" ref="E119:E121" si="245">(B119)/(B119+C119+D119)</f>
        <v>#DIV/0!</v>
      </c>
      <c r="H119">
        <f t="shared" ref="H119:H121" si="246">F119-G119</f>
        <v>0</v>
      </c>
      <c r="L119">
        <f t="shared" ref="L119:L121" si="247">B119*10</f>
        <v>0</v>
      </c>
      <c r="M119">
        <f t="shared" ref="M119:M121" si="248">D119*5</f>
        <v>0</v>
      </c>
      <c r="O119">
        <f t="shared" ref="O119:O120" si="249">SUM(I119:N119)</f>
        <v>0</v>
      </c>
    </row>
    <row r="120" spans="2:15" x14ac:dyDescent="0.25">
      <c r="B120" s="3"/>
      <c r="C120" s="3"/>
      <c r="D120" s="3"/>
      <c r="E120" s="2" t="e">
        <f t="shared" si="245"/>
        <v>#DIV/0!</v>
      </c>
      <c r="H120">
        <f t="shared" si="246"/>
        <v>0</v>
      </c>
      <c r="L120">
        <f t="shared" si="247"/>
        <v>0</v>
      </c>
      <c r="M120">
        <f t="shared" si="248"/>
        <v>0</v>
      </c>
      <c r="O120">
        <f t="shared" si="249"/>
        <v>0</v>
      </c>
    </row>
    <row r="121" spans="2:15" x14ac:dyDescent="0.25">
      <c r="B121" s="3"/>
      <c r="C121" s="3"/>
      <c r="D121" s="3"/>
      <c r="E121" s="2" t="e">
        <f t="shared" si="245"/>
        <v>#DIV/0!</v>
      </c>
      <c r="H121">
        <f t="shared" si="246"/>
        <v>0</v>
      </c>
      <c r="L121">
        <f t="shared" si="247"/>
        <v>0</v>
      </c>
      <c r="M121">
        <f t="shared" si="248"/>
        <v>0</v>
      </c>
      <c r="O121">
        <f t="shared" ref="O121" si="250">SUM(I121:N121)</f>
        <v>0</v>
      </c>
    </row>
    <row r="122" spans="2:15" x14ac:dyDescent="0.25">
      <c r="B122" s="3"/>
      <c r="C122" s="3"/>
      <c r="D122" s="3"/>
      <c r="E122" s="2" t="e">
        <f t="shared" ref="E122:E123" si="251">(B122)/(B122+C122+D122)</f>
        <v>#DIV/0!</v>
      </c>
      <c r="H122">
        <f t="shared" ref="H122:H123" si="252">F122-G122</f>
        <v>0</v>
      </c>
      <c r="L122">
        <f t="shared" ref="L122:L123" si="253">B122*10</f>
        <v>0</v>
      </c>
      <c r="M122">
        <f t="shared" si="244"/>
        <v>0</v>
      </c>
      <c r="O122">
        <f t="shared" ref="O122" si="254">SUM(I122:N122)</f>
        <v>0</v>
      </c>
    </row>
    <row r="123" spans="2:15" x14ac:dyDescent="0.25">
      <c r="B123" s="3"/>
      <c r="C123" s="3"/>
      <c r="D123" s="3"/>
      <c r="E123" s="2" t="e">
        <f t="shared" si="251"/>
        <v>#DIV/0!</v>
      </c>
      <c r="H123">
        <f t="shared" si="252"/>
        <v>0</v>
      </c>
      <c r="L123">
        <f t="shared" si="253"/>
        <v>0</v>
      </c>
      <c r="M123">
        <f t="shared" si="244"/>
        <v>0</v>
      </c>
      <c r="O123">
        <f t="shared" ref="O123" si="255">SUM(I123:N123)</f>
        <v>0</v>
      </c>
    </row>
    <row r="124" spans="2:15" x14ac:dyDescent="0.25">
      <c r="B124" s="3"/>
      <c r="C124" s="3"/>
      <c r="D124" s="3"/>
      <c r="E124" s="2" t="e">
        <f t="shared" si="199"/>
        <v>#DIV/0!</v>
      </c>
      <c r="H124">
        <f t="shared" si="200"/>
        <v>0</v>
      </c>
      <c r="L124">
        <f t="shared" si="231"/>
        <v>0</v>
      </c>
      <c r="M124">
        <f t="shared" si="244"/>
        <v>0</v>
      </c>
      <c r="O124">
        <f t="shared" ref="O124" si="256">SUM(I124:N124)</f>
        <v>0</v>
      </c>
    </row>
    <row r="125" spans="2:15" ht="14.25" customHeight="1" x14ac:dyDescent="0.25">
      <c r="B125" s="3"/>
      <c r="C125" s="3"/>
      <c r="D125" s="3"/>
      <c r="E125" s="2" t="e">
        <f t="shared" si="199"/>
        <v>#DIV/0!</v>
      </c>
      <c r="H125">
        <f t="shared" si="200"/>
        <v>0</v>
      </c>
      <c r="L125">
        <v>0</v>
      </c>
      <c r="M125">
        <f t="shared" si="244"/>
        <v>0</v>
      </c>
      <c r="O125">
        <f t="shared" si="202"/>
        <v>0</v>
      </c>
    </row>
    <row r="126" spans="2:15" ht="14.25" customHeight="1" x14ac:dyDescent="0.25">
      <c r="B126" s="3"/>
      <c r="C126" s="3"/>
      <c r="D126" s="3"/>
      <c r="E126" s="2" t="e">
        <f t="shared" si="199"/>
        <v>#DIV/0!</v>
      </c>
      <c r="H126">
        <f t="shared" si="200"/>
        <v>0</v>
      </c>
      <c r="L126">
        <v>0</v>
      </c>
      <c r="M126">
        <f t="shared" si="244"/>
        <v>0</v>
      </c>
      <c r="O126">
        <f t="shared" si="202"/>
        <v>0</v>
      </c>
    </row>
    <row r="127" spans="2:15" x14ac:dyDescent="0.25">
      <c r="B127" s="3"/>
      <c r="C127" s="3"/>
      <c r="D127" s="3"/>
      <c r="E127" s="2" t="e">
        <f t="shared" si="199"/>
        <v>#DIV/0!</v>
      </c>
      <c r="H127">
        <f t="shared" si="200"/>
        <v>0</v>
      </c>
      <c r="L127">
        <f t="shared" si="231"/>
        <v>0</v>
      </c>
      <c r="M127">
        <f t="shared" si="244"/>
        <v>0</v>
      </c>
      <c r="O127">
        <f t="shared" si="202"/>
        <v>0</v>
      </c>
    </row>
    <row r="128" spans="2:15" ht="14.25" customHeight="1" x14ac:dyDescent="0.25">
      <c r="B128" s="3"/>
      <c r="C128" s="3"/>
      <c r="D128" s="3"/>
      <c r="E128" s="2" t="e">
        <f t="shared" si="199"/>
        <v>#DIV/0!</v>
      </c>
      <c r="H128">
        <f t="shared" si="200"/>
        <v>0</v>
      </c>
      <c r="L128">
        <v>0</v>
      </c>
      <c r="M128">
        <f t="shared" si="244"/>
        <v>0</v>
      </c>
      <c r="O128">
        <f t="shared" ref="O128" si="257">SUM(I128:N128)</f>
        <v>0</v>
      </c>
    </row>
    <row r="129" spans="2:15" x14ac:dyDescent="0.25">
      <c r="B129" s="3"/>
      <c r="C129" s="3"/>
      <c r="D129" s="3"/>
      <c r="E129" s="2" t="e">
        <f t="shared" ref="E129:E133" si="258">(B129)/(B129+C129+D129)</f>
        <v>#DIV/0!</v>
      </c>
      <c r="H129">
        <f t="shared" ref="H129:H133" si="259">F129-G129</f>
        <v>0</v>
      </c>
      <c r="L129">
        <f t="shared" ref="L129:L131" si="260">B129*10</f>
        <v>0</v>
      </c>
      <c r="M129">
        <f t="shared" ref="M129" si="261">D129*5</f>
        <v>0</v>
      </c>
      <c r="O129">
        <f t="shared" ref="O129" si="262">SUM(I129:N129)</f>
        <v>0</v>
      </c>
    </row>
    <row r="130" spans="2:15" x14ac:dyDescent="0.25">
      <c r="B130" s="3"/>
      <c r="C130" s="3"/>
      <c r="D130" s="3"/>
      <c r="E130" s="2" t="e">
        <f t="shared" si="258"/>
        <v>#DIV/0!</v>
      </c>
      <c r="H130">
        <f t="shared" si="259"/>
        <v>0</v>
      </c>
      <c r="L130">
        <f t="shared" si="260"/>
        <v>0</v>
      </c>
      <c r="M130">
        <f t="shared" ref="M130" si="263">D130*5</f>
        <v>0</v>
      </c>
      <c r="O130">
        <f t="shared" ref="O130" si="264">SUM(I130:N130)</f>
        <v>0</v>
      </c>
    </row>
    <row r="131" spans="2:15" ht="16.5" customHeight="1" x14ac:dyDescent="0.25">
      <c r="B131" s="3"/>
      <c r="C131" s="3"/>
      <c r="D131" s="3"/>
      <c r="E131" s="2" t="e">
        <f t="shared" si="258"/>
        <v>#DIV/0!</v>
      </c>
      <c r="H131">
        <f t="shared" si="259"/>
        <v>0</v>
      </c>
      <c r="L131">
        <f t="shared" si="260"/>
        <v>0</v>
      </c>
      <c r="M131">
        <f t="shared" ref="M131:M133" si="265">D131*5</f>
        <v>0</v>
      </c>
      <c r="O131">
        <f t="shared" ref="O131:O132" si="266">SUM(I131:N131)</f>
        <v>0</v>
      </c>
    </row>
    <row r="132" spans="2:15" ht="14.25" customHeight="1" x14ac:dyDescent="0.25">
      <c r="B132" s="3"/>
      <c r="C132" s="3"/>
      <c r="D132" s="3"/>
      <c r="E132" s="2" t="e">
        <f t="shared" si="258"/>
        <v>#DIV/0!</v>
      </c>
      <c r="H132">
        <f t="shared" si="259"/>
        <v>0</v>
      </c>
      <c r="L132">
        <v>0</v>
      </c>
      <c r="M132">
        <f t="shared" si="265"/>
        <v>0</v>
      </c>
      <c r="O132">
        <f t="shared" si="266"/>
        <v>0</v>
      </c>
    </row>
    <row r="133" spans="2:15" x14ac:dyDescent="0.25">
      <c r="B133" s="3"/>
      <c r="C133" s="3"/>
      <c r="D133" s="3"/>
      <c r="E133" s="2" t="e">
        <f t="shared" si="258"/>
        <v>#DIV/0!</v>
      </c>
      <c r="H133">
        <f t="shared" si="259"/>
        <v>0</v>
      </c>
      <c r="L133">
        <f t="shared" ref="L133" si="267">B133*10</f>
        <v>0</v>
      </c>
      <c r="M133">
        <f t="shared" si="265"/>
        <v>0</v>
      </c>
      <c r="O133">
        <f t="shared" ref="O133" si="268">SUM(I133:N133)</f>
        <v>0</v>
      </c>
    </row>
    <row r="134" spans="2:15" x14ac:dyDescent="0.25">
      <c r="B134" s="3"/>
      <c r="C134" s="3"/>
      <c r="D134" s="3"/>
      <c r="E134" s="2" t="e">
        <f t="shared" si="199"/>
        <v>#DIV/0!</v>
      </c>
      <c r="H134">
        <f t="shared" si="200"/>
        <v>0</v>
      </c>
      <c r="L134">
        <f t="shared" si="231"/>
        <v>0</v>
      </c>
      <c r="M134">
        <f t="shared" si="201"/>
        <v>0</v>
      </c>
      <c r="O134">
        <f t="shared" si="202"/>
        <v>0</v>
      </c>
    </row>
    <row r="135" spans="2:15" x14ac:dyDescent="0.25">
      <c r="B135" s="3"/>
      <c r="C135" s="3"/>
      <c r="D135" s="3"/>
      <c r="E135" s="2" t="e">
        <f t="shared" ref="E135" si="269">(B135)/(B135+C135+D135)</f>
        <v>#DIV/0!</v>
      </c>
      <c r="H135">
        <f t="shared" ref="H135" si="270">F135-G135</f>
        <v>0</v>
      </c>
      <c r="L135">
        <f t="shared" ref="L135" si="271">B135*10</f>
        <v>0</v>
      </c>
      <c r="M135">
        <f t="shared" ref="M135" si="272">D135*5</f>
        <v>0</v>
      </c>
      <c r="O135">
        <f t="shared" ref="O135" si="273">SUM(I135:N135)</f>
        <v>0</v>
      </c>
    </row>
    <row r="136" spans="2:15" ht="14.25" customHeight="1" x14ac:dyDescent="0.25">
      <c r="B136" s="3"/>
      <c r="C136" s="3"/>
      <c r="D136" s="3"/>
      <c r="E136" s="2" t="e">
        <f t="shared" ref="E136" si="274">(B136)/(B136+C136+D136)</f>
        <v>#DIV/0!</v>
      </c>
      <c r="H136">
        <f t="shared" ref="H136" si="275">F136-G136</f>
        <v>0</v>
      </c>
      <c r="L136">
        <v>0</v>
      </c>
      <c r="M136">
        <f t="shared" si="201"/>
        <v>0</v>
      </c>
      <c r="O136">
        <f t="shared" ref="O136" si="276">SUM(I136:N136)</f>
        <v>0</v>
      </c>
    </row>
    <row r="137" spans="2:15" x14ac:dyDescent="0.25">
      <c r="B137" s="3"/>
      <c r="C137" s="3"/>
      <c r="D137" s="3"/>
      <c r="E137" s="2" t="e">
        <f t="shared" si="199"/>
        <v>#DIV/0!</v>
      </c>
      <c r="H137">
        <f t="shared" si="200"/>
        <v>0</v>
      </c>
      <c r="L137">
        <f t="shared" si="231"/>
        <v>0</v>
      </c>
      <c r="M137">
        <f t="shared" si="201"/>
        <v>0</v>
      </c>
      <c r="O137">
        <f t="shared" si="202"/>
        <v>0</v>
      </c>
    </row>
    <row r="138" spans="2:15" x14ac:dyDescent="0.25">
      <c r="B138" s="3"/>
      <c r="C138" s="3"/>
      <c r="D138" s="3"/>
      <c r="E138" s="2" t="e">
        <f t="shared" ref="E138" si="277">(B138)/(B138+C138+D138)</f>
        <v>#DIV/0!</v>
      </c>
      <c r="H138">
        <f t="shared" ref="H138" si="278">F138-G138</f>
        <v>0</v>
      </c>
      <c r="L138">
        <f t="shared" ref="L138" si="279">B138*10</f>
        <v>0</v>
      </c>
      <c r="M138">
        <f t="shared" si="201"/>
        <v>0</v>
      </c>
      <c r="O138">
        <f t="shared" ref="O138" si="280">SUM(I138:N138)</f>
        <v>0</v>
      </c>
    </row>
    <row r="139" spans="2:15" x14ac:dyDescent="0.25">
      <c r="B139" s="3"/>
      <c r="C139" s="3"/>
      <c r="D139" s="3"/>
      <c r="E139" s="2" t="e">
        <f t="shared" si="199"/>
        <v>#DIV/0!</v>
      </c>
      <c r="H139">
        <f t="shared" si="200"/>
        <v>0</v>
      </c>
      <c r="L139">
        <f t="shared" si="231"/>
        <v>0</v>
      </c>
      <c r="M139">
        <f t="shared" si="201"/>
        <v>0</v>
      </c>
      <c r="O139">
        <f t="shared" si="202"/>
        <v>0</v>
      </c>
    </row>
    <row r="140" spans="2:15" x14ac:dyDescent="0.25">
      <c r="B140" s="3"/>
      <c r="C140" s="3"/>
      <c r="D140" s="3"/>
      <c r="E140" s="2" t="e">
        <f t="shared" ref="E140" si="281">(B140)/(B140+C140+D140)</f>
        <v>#DIV/0!</v>
      </c>
      <c r="H140">
        <f t="shared" ref="H140" si="282">F140-G140</f>
        <v>0</v>
      </c>
      <c r="L140">
        <f t="shared" ref="L140" si="283">B140*10</f>
        <v>0</v>
      </c>
      <c r="M140">
        <f t="shared" ref="M140" si="284">D140*5</f>
        <v>0</v>
      </c>
      <c r="O140">
        <f t="shared" ref="O140" si="285">SUM(I140:N140)</f>
        <v>0</v>
      </c>
    </row>
    <row r="141" spans="2:15" x14ac:dyDescent="0.25">
      <c r="B141" s="3"/>
      <c r="C141" s="3"/>
      <c r="D141" s="3"/>
      <c r="E141" s="2" t="e">
        <f t="shared" si="199"/>
        <v>#DIV/0!</v>
      </c>
      <c r="H141">
        <f t="shared" si="200"/>
        <v>0</v>
      </c>
      <c r="L141">
        <f t="shared" si="231"/>
        <v>0</v>
      </c>
      <c r="M141">
        <f t="shared" si="201"/>
        <v>0</v>
      </c>
      <c r="O141">
        <f t="shared" ref="O141" si="286">SUM(I141:N141)</f>
        <v>0</v>
      </c>
    </row>
    <row r="142" spans="2:15" x14ac:dyDescent="0.25">
      <c r="E142" s="2" t="e">
        <f t="shared" si="199"/>
        <v>#DIV/0!</v>
      </c>
      <c r="H142">
        <f t="shared" si="200"/>
        <v>0</v>
      </c>
      <c r="L142">
        <f t="shared" si="231"/>
        <v>0</v>
      </c>
      <c r="M142">
        <f t="shared" si="201"/>
        <v>0</v>
      </c>
      <c r="O142">
        <f t="shared" si="202"/>
        <v>0</v>
      </c>
    </row>
    <row r="143" spans="2:15" x14ac:dyDescent="0.25">
      <c r="E143" s="2" t="e">
        <f t="shared" ref="E143" si="287">(B143)/(B143+C143+D143)</f>
        <v>#DIV/0!</v>
      </c>
      <c r="H143">
        <f t="shared" ref="H143" si="288">F143-G143</f>
        <v>0</v>
      </c>
      <c r="L143">
        <f t="shared" ref="L143" si="289">B143*10</f>
        <v>0</v>
      </c>
      <c r="M143">
        <f t="shared" si="201"/>
        <v>0</v>
      </c>
      <c r="O143">
        <f t="shared" ref="O143" si="290">SUM(I143:N143)</f>
        <v>0</v>
      </c>
    </row>
    <row r="144" spans="2:15" x14ac:dyDescent="0.25">
      <c r="E144" s="2" t="e">
        <f t="shared" ref="E144" si="291">(B144)/(B144+C144+D144)</f>
        <v>#DIV/0!</v>
      </c>
      <c r="H144">
        <f t="shared" ref="H144" si="292">F144-G144</f>
        <v>0</v>
      </c>
      <c r="L144">
        <f t="shared" ref="L144" si="293">B144*10</f>
        <v>0</v>
      </c>
      <c r="M144">
        <f t="shared" si="201"/>
        <v>0</v>
      </c>
      <c r="O144">
        <f t="shared" ref="O144" si="294">SUM(I144:N144)</f>
        <v>0</v>
      </c>
    </row>
    <row r="145" spans="5:15" x14ac:dyDescent="0.25">
      <c r="E145" s="2" t="e">
        <f t="shared" si="199"/>
        <v>#DIV/0!</v>
      </c>
      <c r="H145">
        <f t="shared" si="200"/>
        <v>0</v>
      </c>
      <c r="L145">
        <f t="shared" si="231"/>
        <v>0</v>
      </c>
      <c r="M145">
        <f t="shared" si="201"/>
        <v>0</v>
      </c>
      <c r="O145">
        <f t="shared" si="202"/>
        <v>0</v>
      </c>
    </row>
    <row r="146" spans="5:15" x14ac:dyDescent="0.25">
      <c r="E146" s="2" t="e">
        <f t="shared" si="199"/>
        <v>#DIV/0!</v>
      </c>
      <c r="H146">
        <f t="shared" si="200"/>
        <v>0</v>
      </c>
      <c r="L146">
        <f t="shared" si="231"/>
        <v>0</v>
      </c>
      <c r="M146">
        <f t="shared" si="201"/>
        <v>0</v>
      </c>
      <c r="O146">
        <f t="shared" si="202"/>
        <v>0</v>
      </c>
    </row>
    <row r="147" spans="5:15" x14ac:dyDescent="0.25">
      <c r="E147" s="2" t="e">
        <f t="shared" ref="E147" si="295">(B147)/(B147+C147+D147)</f>
        <v>#DIV/0!</v>
      </c>
      <c r="H147">
        <f t="shared" ref="H147" si="296">F147-G147</f>
        <v>0</v>
      </c>
      <c r="L147">
        <f t="shared" ref="L147" si="297">B147*10</f>
        <v>0</v>
      </c>
      <c r="M147">
        <f t="shared" si="201"/>
        <v>0</v>
      </c>
      <c r="O147">
        <f t="shared" ref="O147" si="298">SUM(I147:N147)</f>
        <v>0</v>
      </c>
    </row>
    <row r="148" spans="5:15" x14ac:dyDescent="0.25">
      <c r="E148" s="2" t="e">
        <f t="shared" si="199"/>
        <v>#DIV/0!</v>
      </c>
      <c r="H148">
        <f t="shared" si="200"/>
        <v>0</v>
      </c>
      <c r="L148">
        <f t="shared" si="231"/>
        <v>0</v>
      </c>
      <c r="M148">
        <f t="shared" si="201"/>
        <v>0</v>
      </c>
      <c r="O148">
        <f t="shared" si="202"/>
        <v>0</v>
      </c>
    </row>
    <row r="149" spans="5:15" x14ac:dyDescent="0.25">
      <c r="E149" s="2" t="e">
        <f t="shared" si="199"/>
        <v>#DIV/0!</v>
      </c>
      <c r="H149">
        <f t="shared" si="200"/>
        <v>0</v>
      </c>
      <c r="L149">
        <f t="shared" si="231"/>
        <v>0</v>
      </c>
      <c r="M149">
        <v>0</v>
      </c>
      <c r="O149">
        <f t="shared" si="202"/>
        <v>0</v>
      </c>
    </row>
    <row r="150" spans="5:15" x14ac:dyDescent="0.25">
      <c r="E150" s="2" t="e">
        <f t="shared" si="199"/>
        <v>#DIV/0!</v>
      </c>
      <c r="H150">
        <f t="shared" si="200"/>
        <v>0</v>
      </c>
      <c r="L150">
        <f t="shared" si="231"/>
        <v>0</v>
      </c>
      <c r="M150">
        <f t="shared" ref="M150:M188" si="299">D150*5</f>
        <v>0</v>
      </c>
      <c r="O150">
        <f t="shared" si="202"/>
        <v>0</v>
      </c>
    </row>
    <row r="151" spans="5:15" x14ac:dyDescent="0.25">
      <c r="E151" s="2" t="e">
        <f t="shared" si="199"/>
        <v>#DIV/0!</v>
      </c>
      <c r="H151">
        <f t="shared" si="200"/>
        <v>0</v>
      </c>
      <c r="L151">
        <f t="shared" si="231"/>
        <v>0</v>
      </c>
      <c r="M151">
        <f t="shared" si="299"/>
        <v>0</v>
      </c>
      <c r="O151">
        <f t="shared" si="202"/>
        <v>0</v>
      </c>
    </row>
    <row r="152" spans="5:15" x14ac:dyDescent="0.25">
      <c r="E152" s="2" t="e">
        <f t="shared" si="199"/>
        <v>#DIV/0!</v>
      </c>
      <c r="H152">
        <f t="shared" si="200"/>
        <v>0</v>
      </c>
      <c r="L152">
        <f t="shared" si="231"/>
        <v>0</v>
      </c>
      <c r="M152">
        <f t="shared" si="299"/>
        <v>0</v>
      </c>
      <c r="O152">
        <f t="shared" si="202"/>
        <v>0</v>
      </c>
    </row>
    <row r="153" spans="5:15" x14ac:dyDescent="0.25">
      <c r="E153" s="2" t="e">
        <f t="shared" si="199"/>
        <v>#DIV/0!</v>
      </c>
      <c r="H153">
        <f t="shared" si="200"/>
        <v>0</v>
      </c>
      <c r="L153">
        <f t="shared" si="231"/>
        <v>0</v>
      </c>
      <c r="M153">
        <f t="shared" si="299"/>
        <v>0</v>
      </c>
      <c r="O153">
        <f t="shared" si="202"/>
        <v>0</v>
      </c>
    </row>
    <row r="154" spans="5:15" x14ac:dyDescent="0.25">
      <c r="E154" s="2" t="e">
        <f t="shared" si="199"/>
        <v>#DIV/0!</v>
      </c>
      <c r="H154">
        <f t="shared" si="200"/>
        <v>0</v>
      </c>
      <c r="L154">
        <f t="shared" si="231"/>
        <v>0</v>
      </c>
      <c r="M154">
        <f t="shared" si="299"/>
        <v>0</v>
      </c>
      <c r="O154">
        <f t="shared" si="202"/>
        <v>0</v>
      </c>
    </row>
    <row r="155" spans="5:15" x14ac:dyDescent="0.25">
      <c r="E155" s="2" t="e">
        <f t="shared" si="199"/>
        <v>#DIV/0!</v>
      </c>
      <c r="H155">
        <f t="shared" si="200"/>
        <v>0</v>
      </c>
      <c r="L155">
        <f t="shared" si="231"/>
        <v>0</v>
      </c>
      <c r="M155">
        <f t="shared" si="299"/>
        <v>0</v>
      </c>
      <c r="O155">
        <f t="shared" si="202"/>
        <v>0</v>
      </c>
    </row>
    <row r="156" spans="5:15" x14ac:dyDescent="0.25">
      <c r="E156" s="2" t="e">
        <f t="shared" si="199"/>
        <v>#DIV/0!</v>
      </c>
      <c r="H156">
        <f t="shared" si="200"/>
        <v>0</v>
      </c>
      <c r="L156">
        <f t="shared" si="231"/>
        <v>0</v>
      </c>
      <c r="M156">
        <f t="shared" si="299"/>
        <v>0</v>
      </c>
      <c r="O156">
        <f t="shared" si="202"/>
        <v>0</v>
      </c>
    </row>
    <row r="157" spans="5:15" x14ac:dyDescent="0.25">
      <c r="E157" s="2" t="e">
        <f t="shared" si="199"/>
        <v>#DIV/0!</v>
      </c>
      <c r="H157">
        <f t="shared" si="200"/>
        <v>0</v>
      </c>
      <c r="L157">
        <f t="shared" si="231"/>
        <v>0</v>
      </c>
      <c r="M157">
        <f t="shared" si="299"/>
        <v>0</v>
      </c>
      <c r="O157">
        <f t="shared" si="202"/>
        <v>0</v>
      </c>
    </row>
    <row r="158" spans="5:15" x14ac:dyDescent="0.25">
      <c r="E158" s="2" t="e">
        <f t="shared" si="199"/>
        <v>#DIV/0!</v>
      </c>
      <c r="H158">
        <f t="shared" si="200"/>
        <v>0</v>
      </c>
      <c r="L158">
        <f t="shared" si="231"/>
        <v>0</v>
      </c>
      <c r="M158">
        <f t="shared" si="299"/>
        <v>0</v>
      </c>
      <c r="O158">
        <f t="shared" si="202"/>
        <v>0</v>
      </c>
    </row>
    <row r="159" spans="5:15" x14ac:dyDescent="0.25">
      <c r="E159" s="2" t="e">
        <f t="shared" ref="E159" si="300">(B159)/(B159+C159+D159)</f>
        <v>#DIV/0!</v>
      </c>
      <c r="H159">
        <f t="shared" ref="H159" si="301">F159-G159</f>
        <v>0</v>
      </c>
      <c r="L159">
        <f t="shared" ref="L159" si="302">B159*10</f>
        <v>0</v>
      </c>
      <c r="M159">
        <f t="shared" si="299"/>
        <v>0</v>
      </c>
      <c r="O159">
        <f t="shared" ref="O159" si="303">SUM(I159:N159)</f>
        <v>0</v>
      </c>
    </row>
    <row r="160" spans="5:15" x14ac:dyDescent="0.25">
      <c r="E160" s="2" t="e">
        <f t="shared" si="199"/>
        <v>#DIV/0!</v>
      </c>
      <c r="H160">
        <f t="shared" si="200"/>
        <v>0</v>
      </c>
      <c r="L160">
        <f t="shared" si="231"/>
        <v>0</v>
      </c>
      <c r="M160">
        <f t="shared" si="299"/>
        <v>0</v>
      </c>
      <c r="O160">
        <f t="shared" si="202"/>
        <v>0</v>
      </c>
    </row>
    <row r="161" spans="1:16" x14ac:dyDescent="0.25">
      <c r="E161" s="2" t="e">
        <f t="shared" si="199"/>
        <v>#DIV/0!</v>
      </c>
      <c r="H161">
        <f t="shared" si="200"/>
        <v>0</v>
      </c>
      <c r="L161">
        <f t="shared" si="231"/>
        <v>0</v>
      </c>
      <c r="M161">
        <f t="shared" si="299"/>
        <v>0</v>
      </c>
      <c r="O161">
        <f t="shared" si="202"/>
        <v>0</v>
      </c>
    </row>
    <row r="162" spans="1:16" x14ac:dyDescent="0.25">
      <c r="E162" s="2" t="e">
        <f t="shared" si="199"/>
        <v>#DIV/0!</v>
      </c>
      <c r="H162">
        <f t="shared" si="200"/>
        <v>0</v>
      </c>
      <c r="L162">
        <f t="shared" si="231"/>
        <v>0</v>
      </c>
      <c r="M162">
        <f t="shared" si="299"/>
        <v>0</v>
      </c>
      <c r="O162">
        <f t="shared" si="202"/>
        <v>0</v>
      </c>
    </row>
    <row r="163" spans="1:16" x14ac:dyDescent="0.25">
      <c r="E163" s="2" t="e">
        <f t="shared" si="199"/>
        <v>#DIV/0!</v>
      </c>
      <c r="H163">
        <f t="shared" si="200"/>
        <v>0</v>
      </c>
      <c r="L163">
        <f t="shared" si="231"/>
        <v>0</v>
      </c>
      <c r="M163">
        <f t="shared" si="299"/>
        <v>0</v>
      </c>
      <c r="O163">
        <f t="shared" si="202"/>
        <v>0</v>
      </c>
    </row>
    <row r="164" spans="1:16" x14ac:dyDescent="0.25">
      <c r="E164" s="2" t="e">
        <f t="shared" si="199"/>
        <v>#DIV/0!</v>
      </c>
      <c r="H164">
        <f t="shared" si="200"/>
        <v>0</v>
      </c>
      <c r="L164">
        <f t="shared" si="231"/>
        <v>0</v>
      </c>
      <c r="M164">
        <f t="shared" si="299"/>
        <v>0</v>
      </c>
      <c r="O164">
        <f t="shared" si="202"/>
        <v>0</v>
      </c>
    </row>
    <row r="165" spans="1:16" x14ac:dyDescent="0.25">
      <c r="E165" s="2" t="e">
        <f t="shared" si="199"/>
        <v>#DIV/0!</v>
      </c>
      <c r="H165">
        <f t="shared" si="200"/>
        <v>0</v>
      </c>
      <c r="L165">
        <f t="shared" si="231"/>
        <v>0</v>
      </c>
      <c r="M165">
        <f t="shared" si="299"/>
        <v>0</v>
      </c>
      <c r="O165">
        <f t="shared" si="202"/>
        <v>0</v>
      </c>
    </row>
    <row r="166" spans="1:16" x14ac:dyDescent="0.25">
      <c r="E166" s="2" t="e">
        <f t="shared" ref="E166" si="304">(B166)/(B166+C166+D166)</f>
        <v>#DIV/0!</v>
      </c>
      <c r="H166">
        <f t="shared" ref="H166" si="305">F166-G166</f>
        <v>0</v>
      </c>
      <c r="L166">
        <f t="shared" ref="L166" si="306">B166*10</f>
        <v>0</v>
      </c>
      <c r="M166">
        <f t="shared" ref="M166" si="307">D166*5</f>
        <v>0</v>
      </c>
      <c r="O166">
        <f t="shared" ref="O166" si="308">SUM(I166:N166)</f>
        <v>0</v>
      </c>
    </row>
    <row r="167" spans="1:16" x14ac:dyDescent="0.25">
      <c r="E167" s="2" t="e">
        <f t="shared" si="199"/>
        <v>#DIV/0!</v>
      </c>
      <c r="H167">
        <f t="shared" si="200"/>
        <v>0</v>
      </c>
      <c r="L167">
        <f t="shared" si="231"/>
        <v>0</v>
      </c>
      <c r="M167">
        <f t="shared" si="299"/>
        <v>0</v>
      </c>
      <c r="O167">
        <f t="shared" si="202"/>
        <v>0</v>
      </c>
    </row>
    <row r="168" spans="1:16" x14ac:dyDescent="0.25">
      <c r="E168" s="2" t="e">
        <f t="shared" si="199"/>
        <v>#DIV/0!</v>
      </c>
      <c r="H168">
        <f t="shared" si="200"/>
        <v>0</v>
      </c>
      <c r="L168">
        <f t="shared" si="231"/>
        <v>0</v>
      </c>
      <c r="M168">
        <f t="shared" si="299"/>
        <v>0</v>
      </c>
      <c r="O168">
        <f t="shared" si="202"/>
        <v>0</v>
      </c>
    </row>
    <row r="169" spans="1:16" x14ac:dyDescent="0.25">
      <c r="E169" s="2" t="e">
        <f t="shared" si="199"/>
        <v>#DIV/0!</v>
      </c>
      <c r="H169">
        <f t="shared" si="200"/>
        <v>0</v>
      </c>
      <c r="L169">
        <f t="shared" si="231"/>
        <v>0</v>
      </c>
      <c r="M169">
        <f t="shared" si="299"/>
        <v>0</v>
      </c>
      <c r="O169">
        <f t="shared" si="202"/>
        <v>0</v>
      </c>
    </row>
    <row r="170" spans="1:16" x14ac:dyDescent="0.25">
      <c r="A170" s="6"/>
      <c r="B170" s="4"/>
      <c r="C170" s="4"/>
      <c r="D170" s="4"/>
      <c r="E170" s="5" t="e">
        <f t="shared" si="199"/>
        <v>#DIV/0!</v>
      </c>
      <c r="F170" s="4"/>
      <c r="G170" s="4"/>
      <c r="H170" s="4">
        <f t="shared" si="200"/>
        <v>0</v>
      </c>
      <c r="I170" s="4"/>
      <c r="J170" s="4"/>
      <c r="K170" s="4"/>
      <c r="L170" s="4">
        <f t="shared" si="231"/>
        <v>0</v>
      </c>
      <c r="M170" s="4">
        <f t="shared" si="299"/>
        <v>0</v>
      </c>
      <c r="N170" s="4"/>
      <c r="O170" s="4">
        <f t="shared" si="202"/>
        <v>0</v>
      </c>
      <c r="P170" s="4"/>
    </row>
    <row r="171" spans="1:16" x14ac:dyDescent="0.25">
      <c r="E171" s="2" t="e">
        <f t="shared" si="199"/>
        <v>#DIV/0!</v>
      </c>
      <c r="H171">
        <f t="shared" si="200"/>
        <v>0</v>
      </c>
      <c r="L171">
        <f t="shared" si="231"/>
        <v>0</v>
      </c>
      <c r="M171">
        <f t="shared" si="299"/>
        <v>0</v>
      </c>
      <c r="O171">
        <f t="shared" si="202"/>
        <v>0</v>
      </c>
      <c r="P171" s="4"/>
    </row>
    <row r="172" spans="1:16" x14ac:dyDescent="0.25">
      <c r="E172" s="2" t="e">
        <f t="shared" si="199"/>
        <v>#DIV/0!</v>
      </c>
      <c r="H172">
        <f t="shared" si="200"/>
        <v>0</v>
      </c>
      <c r="L172">
        <f t="shared" si="231"/>
        <v>0</v>
      </c>
      <c r="M172">
        <f t="shared" si="299"/>
        <v>0</v>
      </c>
      <c r="O172">
        <f t="shared" si="202"/>
        <v>0</v>
      </c>
    </row>
    <row r="173" spans="1:16" x14ac:dyDescent="0.25">
      <c r="E173" s="2" t="e">
        <f t="shared" si="199"/>
        <v>#DIV/0!</v>
      </c>
      <c r="H173">
        <f t="shared" si="200"/>
        <v>0</v>
      </c>
      <c r="L173">
        <f t="shared" si="231"/>
        <v>0</v>
      </c>
      <c r="M173">
        <f t="shared" si="299"/>
        <v>0</v>
      </c>
      <c r="O173">
        <f t="shared" si="202"/>
        <v>0</v>
      </c>
    </row>
    <row r="174" spans="1:16" x14ac:dyDescent="0.25">
      <c r="A174" s="6"/>
      <c r="B174" s="4"/>
      <c r="C174" s="4"/>
      <c r="D174" s="4"/>
      <c r="E174" s="5" t="e">
        <f t="shared" si="199"/>
        <v>#DIV/0!</v>
      </c>
      <c r="F174" s="4"/>
      <c r="G174" s="4"/>
      <c r="H174" s="4">
        <f t="shared" si="200"/>
        <v>0</v>
      </c>
      <c r="I174" s="4"/>
      <c r="J174" s="4"/>
      <c r="K174" s="4"/>
      <c r="L174" s="4">
        <f t="shared" si="231"/>
        <v>0</v>
      </c>
      <c r="M174" s="4">
        <f t="shared" si="299"/>
        <v>0</v>
      </c>
      <c r="N174" s="4"/>
      <c r="O174" s="4">
        <f t="shared" si="202"/>
        <v>0</v>
      </c>
      <c r="P174" s="4"/>
    </row>
    <row r="175" spans="1:16" x14ac:dyDescent="0.25">
      <c r="A175" s="6"/>
      <c r="B175" s="4"/>
      <c r="C175" s="4"/>
      <c r="D175" s="4"/>
      <c r="E175" s="5" t="e">
        <f t="shared" si="199"/>
        <v>#DIV/0!</v>
      </c>
      <c r="F175" s="4"/>
      <c r="G175" s="4"/>
      <c r="H175" s="4">
        <f t="shared" si="200"/>
        <v>0</v>
      </c>
      <c r="I175" s="4"/>
      <c r="J175" s="4"/>
      <c r="K175" s="4"/>
      <c r="L175" s="4">
        <f t="shared" si="231"/>
        <v>0</v>
      </c>
      <c r="M175" s="4">
        <f t="shared" si="299"/>
        <v>0</v>
      </c>
      <c r="N175" s="4"/>
      <c r="O175" s="4">
        <f t="shared" si="202"/>
        <v>0</v>
      </c>
      <c r="P175" s="4"/>
    </row>
    <row r="176" spans="1:16" x14ac:dyDescent="0.25">
      <c r="A176" s="6"/>
      <c r="B176" s="4"/>
      <c r="C176" s="4"/>
      <c r="D176" s="4"/>
      <c r="E176" s="5" t="e">
        <f t="shared" si="199"/>
        <v>#DIV/0!</v>
      </c>
      <c r="F176" s="4"/>
      <c r="G176" s="4"/>
      <c r="H176" s="4">
        <f t="shared" si="200"/>
        <v>0</v>
      </c>
      <c r="I176" s="4"/>
      <c r="J176" s="4"/>
      <c r="K176" s="4"/>
      <c r="L176" s="4">
        <f t="shared" si="231"/>
        <v>0</v>
      </c>
      <c r="M176" s="4">
        <f t="shared" si="299"/>
        <v>0</v>
      </c>
      <c r="N176" s="4"/>
      <c r="O176" s="4">
        <f t="shared" si="202"/>
        <v>0</v>
      </c>
      <c r="P176" s="4"/>
    </row>
    <row r="177" spans="1:16" x14ac:dyDescent="0.25">
      <c r="A177" s="6"/>
      <c r="B177" s="4"/>
      <c r="C177" s="4"/>
      <c r="D177" s="4"/>
      <c r="E177" s="5" t="e">
        <f t="shared" si="199"/>
        <v>#DIV/0!</v>
      </c>
      <c r="F177" s="4"/>
      <c r="G177" s="4"/>
      <c r="H177" s="4">
        <f t="shared" si="200"/>
        <v>0</v>
      </c>
      <c r="I177" s="4"/>
      <c r="J177" s="4"/>
      <c r="K177" s="4"/>
      <c r="L177" s="4">
        <f t="shared" si="231"/>
        <v>0</v>
      </c>
      <c r="M177" s="4">
        <f t="shared" si="299"/>
        <v>0</v>
      </c>
      <c r="N177" s="4"/>
      <c r="O177" s="4">
        <f t="shared" si="202"/>
        <v>0</v>
      </c>
      <c r="P177" s="4"/>
    </row>
    <row r="178" spans="1:16" x14ac:dyDescent="0.25">
      <c r="A178" s="6"/>
      <c r="B178" s="4"/>
      <c r="C178" s="4"/>
      <c r="D178" s="4"/>
      <c r="E178" s="5" t="e">
        <f t="shared" si="199"/>
        <v>#DIV/0!</v>
      </c>
      <c r="F178" s="4"/>
      <c r="G178" s="4"/>
      <c r="H178" s="4">
        <f t="shared" si="200"/>
        <v>0</v>
      </c>
      <c r="I178" s="4"/>
      <c r="J178" s="4"/>
      <c r="K178" s="4"/>
      <c r="L178" s="4">
        <f t="shared" si="231"/>
        <v>0</v>
      </c>
      <c r="M178" s="4">
        <f t="shared" si="299"/>
        <v>0</v>
      </c>
      <c r="N178" s="4"/>
      <c r="O178" s="4">
        <f t="shared" si="202"/>
        <v>0</v>
      </c>
      <c r="P178" s="4"/>
    </row>
    <row r="179" spans="1:16" x14ac:dyDescent="0.25">
      <c r="A179" s="6"/>
      <c r="B179" s="4"/>
      <c r="C179" s="4"/>
      <c r="D179" s="4"/>
      <c r="E179" s="5" t="e">
        <f t="shared" ref="E179:E208" si="309">(B179)/(B179+C179+D179)</f>
        <v>#DIV/0!</v>
      </c>
      <c r="F179" s="4"/>
      <c r="G179" s="4"/>
      <c r="H179" s="4">
        <f t="shared" ref="H179:H208" si="310">F179-G179</f>
        <v>0</v>
      </c>
      <c r="I179" s="4"/>
      <c r="J179" s="4"/>
      <c r="K179" s="4"/>
      <c r="L179" s="4">
        <f t="shared" si="231"/>
        <v>0</v>
      </c>
      <c r="M179" s="4">
        <f t="shared" si="299"/>
        <v>0</v>
      </c>
      <c r="N179" s="4"/>
      <c r="O179" s="4">
        <f t="shared" ref="O179:O208" si="311">SUM(I179:N179)</f>
        <v>0</v>
      </c>
    </row>
    <row r="180" spans="1:16" x14ac:dyDescent="0.25">
      <c r="E180" s="2" t="e">
        <f t="shared" si="309"/>
        <v>#DIV/0!</v>
      </c>
      <c r="H180">
        <f t="shared" si="310"/>
        <v>0</v>
      </c>
      <c r="L180">
        <f t="shared" si="231"/>
        <v>0</v>
      </c>
      <c r="M180">
        <f t="shared" si="299"/>
        <v>0</v>
      </c>
      <c r="O180">
        <f t="shared" si="311"/>
        <v>0</v>
      </c>
    </row>
    <row r="181" spans="1:16" x14ac:dyDescent="0.25">
      <c r="E181" s="2" t="e">
        <f t="shared" si="309"/>
        <v>#DIV/0!</v>
      </c>
      <c r="H181">
        <f t="shared" si="310"/>
        <v>0</v>
      </c>
      <c r="L181">
        <f t="shared" si="231"/>
        <v>0</v>
      </c>
      <c r="M181">
        <f t="shared" si="299"/>
        <v>0</v>
      </c>
      <c r="O181">
        <f t="shared" si="311"/>
        <v>0</v>
      </c>
    </row>
    <row r="182" spans="1:16" x14ac:dyDescent="0.25">
      <c r="E182" s="2" t="e">
        <f t="shared" si="309"/>
        <v>#DIV/0!</v>
      </c>
      <c r="H182">
        <f t="shared" si="310"/>
        <v>0</v>
      </c>
      <c r="L182">
        <f t="shared" si="231"/>
        <v>0</v>
      </c>
      <c r="M182">
        <f t="shared" si="299"/>
        <v>0</v>
      </c>
      <c r="O182">
        <f t="shared" si="311"/>
        <v>0</v>
      </c>
    </row>
    <row r="183" spans="1:16" x14ac:dyDescent="0.25">
      <c r="E183" s="2" t="e">
        <f t="shared" si="309"/>
        <v>#DIV/0!</v>
      </c>
      <c r="H183">
        <f t="shared" si="310"/>
        <v>0</v>
      </c>
      <c r="L183">
        <f t="shared" si="231"/>
        <v>0</v>
      </c>
      <c r="M183">
        <f t="shared" si="299"/>
        <v>0</v>
      </c>
      <c r="O183">
        <f t="shared" si="311"/>
        <v>0</v>
      </c>
    </row>
    <row r="184" spans="1:16" x14ac:dyDescent="0.25">
      <c r="E184" s="2" t="e">
        <f t="shared" si="309"/>
        <v>#DIV/0!</v>
      </c>
      <c r="H184">
        <f t="shared" si="310"/>
        <v>0</v>
      </c>
      <c r="L184">
        <f t="shared" si="231"/>
        <v>0</v>
      </c>
      <c r="M184">
        <f t="shared" si="299"/>
        <v>0</v>
      </c>
      <c r="O184">
        <f t="shared" si="311"/>
        <v>0</v>
      </c>
    </row>
    <row r="185" spans="1:16" x14ac:dyDescent="0.25">
      <c r="E185" s="2" t="e">
        <f t="shared" si="309"/>
        <v>#DIV/0!</v>
      </c>
      <c r="H185">
        <f t="shared" si="310"/>
        <v>0</v>
      </c>
      <c r="L185">
        <f t="shared" si="231"/>
        <v>0</v>
      </c>
      <c r="M185">
        <f t="shared" si="299"/>
        <v>0</v>
      </c>
      <c r="O185">
        <f t="shared" si="311"/>
        <v>0</v>
      </c>
    </row>
    <row r="186" spans="1:16" x14ac:dyDescent="0.25">
      <c r="E186" s="2" t="e">
        <f t="shared" si="309"/>
        <v>#DIV/0!</v>
      </c>
      <c r="H186">
        <f t="shared" si="310"/>
        <v>0</v>
      </c>
      <c r="M186">
        <f t="shared" si="299"/>
        <v>0</v>
      </c>
      <c r="O186">
        <f t="shared" si="311"/>
        <v>0</v>
      </c>
    </row>
    <row r="187" spans="1:16" x14ac:dyDescent="0.25">
      <c r="E187" s="2" t="e">
        <f t="shared" si="309"/>
        <v>#DIV/0!</v>
      </c>
      <c r="H187">
        <f t="shared" si="310"/>
        <v>0</v>
      </c>
      <c r="M187">
        <f t="shared" si="299"/>
        <v>0</v>
      </c>
      <c r="O187">
        <f t="shared" si="311"/>
        <v>0</v>
      </c>
    </row>
    <row r="188" spans="1:16" x14ac:dyDescent="0.25">
      <c r="E188" s="2" t="e">
        <f t="shared" si="309"/>
        <v>#DIV/0!</v>
      </c>
      <c r="H188">
        <f t="shared" si="310"/>
        <v>0</v>
      </c>
      <c r="M188">
        <f t="shared" si="299"/>
        <v>0</v>
      </c>
      <c r="O188">
        <f t="shared" si="311"/>
        <v>0</v>
      </c>
    </row>
    <row r="189" spans="1:16" x14ac:dyDescent="0.25">
      <c r="E189" s="2" t="e">
        <f t="shared" si="309"/>
        <v>#DIV/0!</v>
      </c>
      <c r="H189">
        <f t="shared" si="310"/>
        <v>0</v>
      </c>
      <c r="M189">
        <f t="shared" ref="M189:M208" si="312">D189*5</f>
        <v>0</v>
      </c>
      <c r="O189">
        <f t="shared" si="311"/>
        <v>0</v>
      </c>
    </row>
    <row r="190" spans="1:16" x14ac:dyDescent="0.25">
      <c r="E190" s="2" t="e">
        <f t="shared" si="309"/>
        <v>#DIV/0!</v>
      </c>
      <c r="H190">
        <f t="shared" si="310"/>
        <v>0</v>
      </c>
      <c r="M190">
        <f t="shared" si="312"/>
        <v>0</v>
      </c>
      <c r="O190">
        <f t="shared" si="311"/>
        <v>0</v>
      </c>
    </row>
    <row r="191" spans="1:16" x14ac:dyDescent="0.25">
      <c r="E191" s="2" t="e">
        <f t="shared" si="309"/>
        <v>#DIV/0!</v>
      </c>
      <c r="H191">
        <f t="shared" si="310"/>
        <v>0</v>
      </c>
      <c r="M191">
        <f t="shared" si="312"/>
        <v>0</v>
      </c>
      <c r="O191">
        <f t="shared" si="311"/>
        <v>0</v>
      </c>
    </row>
    <row r="192" spans="1:16" x14ac:dyDescent="0.25">
      <c r="E192" s="2" t="e">
        <f t="shared" si="309"/>
        <v>#DIV/0!</v>
      </c>
      <c r="H192">
        <f t="shared" si="310"/>
        <v>0</v>
      </c>
      <c r="M192">
        <f t="shared" si="312"/>
        <v>0</v>
      </c>
      <c r="O192">
        <f t="shared" si="311"/>
        <v>0</v>
      </c>
    </row>
    <row r="193" spans="5:15" x14ac:dyDescent="0.25">
      <c r="E193" s="2" t="e">
        <f t="shared" si="309"/>
        <v>#DIV/0!</v>
      </c>
      <c r="H193">
        <f t="shared" si="310"/>
        <v>0</v>
      </c>
      <c r="M193">
        <f t="shared" si="312"/>
        <v>0</v>
      </c>
      <c r="O193">
        <f t="shared" si="311"/>
        <v>0</v>
      </c>
    </row>
    <row r="194" spans="5:15" x14ac:dyDescent="0.25">
      <c r="E194" s="2" t="e">
        <f t="shared" si="309"/>
        <v>#DIV/0!</v>
      </c>
      <c r="H194">
        <f t="shared" si="310"/>
        <v>0</v>
      </c>
      <c r="M194">
        <f t="shared" si="312"/>
        <v>0</v>
      </c>
      <c r="O194">
        <f t="shared" si="311"/>
        <v>0</v>
      </c>
    </row>
    <row r="195" spans="5:15" x14ac:dyDescent="0.25">
      <c r="E195" s="2" t="e">
        <f t="shared" si="309"/>
        <v>#DIV/0!</v>
      </c>
      <c r="H195">
        <f t="shared" si="310"/>
        <v>0</v>
      </c>
      <c r="M195">
        <f t="shared" si="312"/>
        <v>0</v>
      </c>
      <c r="O195">
        <f t="shared" si="311"/>
        <v>0</v>
      </c>
    </row>
    <row r="196" spans="5:15" x14ac:dyDescent="0.25">
      <c r="E196" s="2" t="e">
        <f t="shared" si="309"/>
        <v>#DIV/0!</v>
      </c>
      <c r="H196">
        <f t="shared" si="310"/>
        <v>0</v>
      </c>
      <c r="M196">
        <f t="shared" si="312"/>
        <v>0</v>
      </c>
      <c r="O196">
        <f t="shared" si="311"/>
        <v>0</v>
      </c>
    </row>
    <row r="197" spans="5:15" x14ac:dyDescent="0.25">
      <c r="E197" s="2" t="e">
        <f t="shared" si="309"/>
        <v>#DIV/0!</v>
      </c>
      <c r="H197">
        <f t="shared" si="310"/>
        <v>0</v>
      </c>
      <c r="M197">
        <f t="shared" si="312"/>
        <v>0</v>
      </c>
      <c r="O197">
        <f t="shared" si="311"/>
        <v>0</v>
      </c>
    </row>
    <row r="198" spans="5:15" x14ac:dyDescent="0.25">
      <c r="E198" s="2" t="e">
        <f t="shared" si="309"/>
        <v>#DIV/0!</v>
      </c>
      <c r="H198">
        <f t="shared" si="310"/>
        <v>0</v>
      </c>
      <c r="M198">
        <f t="shared" si="312"/>
        <v>0</v>
      </c>
      <c r="O198">
        <f t="shared" si="311"/>
        <v>0</v>
      </c>
    </row>
    <row r="199" spans="5:15" x14ac:dyDescent="0.25">
      <c r="E199" s="2" t="e">
        <f t="shared" si="309"/>
        <v>#DIV/0!</v>
      </c>
      <c r="H199">
        <f t="shared" si="310"/>
        <v>0</v>
      </c>
      <c r="M199">
        <f t="shared" si="312"/>
        <v>0</v>
      </c>
      <c r="O199">
        <f t="shared" si="311"/>
        <v>0</v>
      </c>
    </row>
    <row r="200" spans="5:15" x14ac:dyDescent="0.25">
      <c r="E200" s="2" t="e">
        <f t="shared" si="309"/>
        <v>#DIV/0!</v>
      </c>
      <c r="H200">
        <f t="shared" si="310"/>
        <v>0</v>
      </c>
      <c r="M200">
        <f t="shared" si="312"/>
        <v>0</v>
      </c>
      <c r="O200">
        <f t="shared" si="311"/>
        <v>0</v>
      </c>
    </row>
    <row r="201" spans="5:15" x14ac:dyDescent="0.25">
      <c r="E201" s="2" t="e">
        <f t="shared" si="309"/>
        <v>#DIV/0!</v>
      </c>
      <c r="H201">
        <f t="shared" si="310"/>
        <v>0</v>
      </c>
      <c r="M201">
        <f t="shared" si="312"/>
        <v>0</v>
      </c>
      <c r="O201">
        <f t="shared" si="311"/>
        <v>0</v>
      </c>
    </row>
    <row r="202" spans="5:15" x14ac:dyDescent="0.25">
      <c r="E202" s="2" t="e">
        <f t="shared" si="309"/>
        <v>#DIV/0!</v>
      </c>
      <c r="H202">
        <f t="shared" si="310"/>
        <v>0</v>
      </c>
      <c r="M202">
        <f t="shared" si="312"/>
        <v>0</v>
      </c>
      <c r="O202">
        <f t="shared" si="311"/>
        <v>0</v>
      </c>
    </row>
    <row r="203" spans="5:15" x14ac:dyDescent="0.25">
      <c r="E203" s="2" t="e">
        <f t="shared" si="309"/>
        <v>#DIV/0!</v>
      </c>
      <c r="H203">
        <f t="shared" si="310"/>
        <v>0</v>
      </c>
      <c r="M203">
        <f t="shared" si="312"/>
        <v>0</v>
      </c>
      <c r="O203">
        <f t="shared" si="311"/>
        <v>0</v>
      </c>
    </row>
    <row r="204" spans="5:15" x14ac:dyDescent="0.25">
      <c r="E204" s="2" t="e">
        <f t="shared" si="309"/>
        <v>#DIV/0!</v>
      </c>
      <c r="H204">
        <f t="shared" si="310"/>
        <v>0</v>
      </c>
      <c r="M204">
        <f t="shared" si="312"/>
        <v>0</v>
      </c>
      <c r="O204">
        <f t="shared" si="311"/>
        <v>0</v>
      </c>
    </row>
    <row r="205" spans="5:15" x14ac:dyDescent="0.25">
      <c r="E205" t="e">
        <f t="shared" si="309"/>
        <v>#DIV/0!</v>
      </c>
      <c r="H205">
        <f t="shared" si="310"/>
        <v>0</v>
      </c>
      <c r="M205">
        <f t="shared" si="312"/>
        <v>0</v>
      </c>
      <c r="O205">
        <f t="shared" si="311"/>
        <v>0</v>
      </c>
    </row>
    <row r="206" spans="5:15" x14ac:dyDescent="0.25">
      <c r="E206" t="e">
        <f t="shared" si="309"/>
        <v>#DIV/0!</v>
      </c>
      <c r="H206">
        <f t="shared" si="310"/>
        <v>0</v>
      </c>
      <c r="M206">
        <f t="shared" si="312"/>
        <v>0</v>
      </c>
      <c r="O206">
        <f t="shared" si="311"/>
        <v>0</v>
      </c>
    </row>
    <row r="207" spans="5:15" x14ac:dyDescent="0.25">
      <c r="E207" t="e">
        <f t="shared" si="309"/>
        <v>#DIV/0!</v>
      </c>
      <c r="H207">
        <f t="shared" si="310"/>
        <v>0</v>
      </c>
      <c r="M207">
        <f t="shared" si="312"/>
        <v>0</v>
      </c>
      <c r="O207">
        <f t="shared" si="311"/>
        <v>0</v>
      </c>
    </row>
    <row r="208" spans="5:15" x14ac:dyDescent="0.25">
      <c r="E208" t="e">
        <f t="shared" si="309"/>
        <v>#DIV/0!</v>
      </c>
      <c r="H208">
        <f t="shared" si="310"/>
        <v>0</v>
      </c>
      <c r="M208">
        <f t="shared" si="312"/>
        <v>0</v>
      </c>
      <c r="O208">
        <f t="shared" si="311"/>
        <v>0</v>
      </c>
    </row>
  </sheetData>
  <sortState xmlns:xlrd2="http://schemas.microsoft.com/office/spreadsheetml/2017/richdata2" ref="A96:O203">
    <sortCondition ref="A158:A203"/>
  </sortState>
  <phoneticPr fontId="2" type="noConversion"/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CCDDA-8F09-44C5-B079-4C74C3871314}">
  <dimension ref="A1:AA201"/>
  <sheetViews>
    <sheetView zoomScale="130" zoomScaleNormal="130" zoomScaleSheetLayoutView="40" workbookViewId="0">
      <selection activeCell="H13" sqref="H13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19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151</v>
      </c>
      <c r="B3" s="3">
        <f>1*2</f>
        <v>2</v>
      </c>
      <c r="C3" s="3">
        <f>1*1</f>
        <v>1</v>
      </c>
      <c r="D3" s="3"/>
      <c r="E3" s="2">
        <f t="shared" ref="E3" si="0">(B3)/(B3+C3+D3)</f>
        <v>0.66666666666666663</v>
      </c>
      <c r="F3" s="3">
        <f>12+15+0</f>
        <v>27</v>
      </c>
      <c r="G3" s="3">
        <f>5+4+12</f>
        <v>21</v>
      </c>
      <c r="H3">
        <f t="shared" ref="H3" si="1">F3-G3</f>
        <v>6</v>
      </c>
      <c r="K3">
        <f>20*1</f>
        <v>20</v>
      </c>
      <c r="L3">
        <f t="shared" ref="L3" si="2">B3*10</f>
        <v>20</v>
      </c>
      <c r="M3">
        <f t="shared" ref="M3" si="3">D3*5</f>
        <v>0</v>
      </c>
      <c r="N3">
        <f>10*1</f>
        <v>10</v>
      </c>
      <c r="O3">
        <f t="shared" ref="O3" si="4">SUM(I3:N3)</f>
        <v>50</v>
      </c>
    </row>
    <row r="4" spans="1:27" x14ac:dyDescent="0.25">
      <c r="A4" s="3" t="s">
        <v>126</v>
      </c>
      <c r="B4" s="3">
        <f>1*2</f>
        <v>2</v>
      </c>
      <c r="C4" s="3">
        <f>1*2</f>
        <v>2</v>
      </c>
      <c r="D4" s="3"/>
      <c r="E4" s="2">
        <f t="shared" ref="E4" si="5">(B4)/(B4+C4+D4)</f>
        <v>0.5</v>
      </c>
      <c r="F4" s="3">
        <f>5+7+10+8</f>
        <v>30</v>
      </c>
      <c r="G4" s="3">
        <f>20+4+5+9</f>
        <v>38</v>
      </c>
      <c r="H4">
        <f>F4-G4</f>
        <v>-8</v>
      </c>
      <c r="J4">
        <f>40*1</f>
        <v>40</v>
      </c>
      <c r="L4">
        <f t="shared" ref="L4" si="6">B4*10</f>
        <v>20</v>
      </c>
      <c r="M4">
        <f t="shared" ref="M4" si="7">D4*5</f>
        <v>0</v>
      </c>
      <c r="N4">
        <f t="shared" ref="N4" si="8">10*1</f>
        <v>10</v>
      </c>
      <c r="O4">
        <f t="shared" ref="O4" si="9">SUM(I4:N4)</f>
        <v>70</v>
      </c>
    </row>
    <row r="5" spans="1:27" x14ac:dyDescent="0.25">
      <c r="A5" s="3" t="s">
        <v>48</v>
      </c>
      <c r="B5" s="3">
        <f>1*3</f>
        <v>3</v>
      </c>
      <c r="C5" s="3">
        <f>1*5</f>
        <v>5</v>
      </c>
      <c r="D5" s="3"/>
      <c r="E5" s="2">
        <f t="shared" ref="E5" si="10">(B5)/(B5+C5+D5)</f>
        <v>0.375</v>
      </c>
      <c r="F5" s="3">
        <f>8+9+3+5+1+11+13+13</f>
        <v>63</v>
      </c>
      <c r="G5" s="3">
        <f>13+10+17+19+22+2+6+7</f>
        <v>96</v>
      </c>
      <c r="H5">
        <f t="shared" ref="H5" si="11">F5-G5</f>
        <v>-33</v>
      </c>
      <c r="I5">
        <f>60*1</f>
        <v>60</v>
      </c>
      <c r="K5">
        <f>20*1</f>
        <v>20</v>
      </c>
      <c r="L5">
        <f t="shared" ref="L5" si="12">B5*10</f>
        <v>30</v>
      </c>
      <c r="M5">
        <f t="shared" ref="M5" si="13">D5*5</f>
        <v>0</v>
      </c>
      <c r="N5">
        <f>10*2</f>
        <v>20</v>
      </c>
      <c r="O5">
        <f t="shared" ref="O5" si="14">SUM(I5:N5)</f>
        <v>130</v>
      </c>
    </row>
    <row r="6" spans="1:27" x14ac:dyDescent="0.25">
      <c r="A6" s="3" t="s">
        <v>49</v>
      </c>
      <c r="B6" s="3">
        <f>1*5</f>
        <v>5</v>
      </c>
      <c r="C6" s="3">
        <f>1*8</f>
        <v>8</v>
      </c>
      <c r="D6" s="3">
        <f>1*1</f>
        <v>1</v>
      </c>
      <c r="E6" s="2">
        <f t="shared" ref="E6:E19" si="15">(B6)/(B6+C6+D6)</f>
        <v>0.35714285714285715</v>
      </c>
      <c r="F6" s="3">
        <f>7+2+17+3+2+2+20+10+8+4+5+10+6+3</f>
        <v>99</v>
      </c>
      <c r="G6" s="3">
        <f>6+18+3+5+9+7+10+15+6+7+10+9+6+4</f>
        <v>115</v>
      </c>
      <c r="H6">
        <f t="shared" ref="H6:H19" si="16">F6-G6</f>
        <v>-16</v>
      </c>
      <c r="J6">
        <f>40*2</f>
        <v>80</v>
      </c>
      <c r="K6">
        <f>20*1</f>
        <v>20</v>
      </c>
      <c r="L6">
        <f t="shared" ref="L6:L19" si="17">B6*10</f>
        <v>50</v>
      </c>
      <c r="M6">
        <f t="shared" ref="M6:M19" si="18">D6*5</f>
        <v>5</v>
      </c>
      <c r="N6">
        <f>10*4</f>
        <v>40</v>
      </c>
      <c r="O6">
        <f t="shared" ref="O6" si="19">SUM(I6:N6)</f>
        <v>195</v>
      </c>
    </row>
    <row r="7" spans="1:27" x14ac:dyDescent="0.25">
      <c r="A7" s="3" t="s">
        <v>50</v>
      </c>
      <c r="B7" s="3"/>
      <c r="C7" s="3">
        <f>1*6</f>
        <v>6</v>
      </c>
      <c r="D7" s="3"/>
      <c r="E7" s="2">
        <f t="shared" si="15"/>
        <v>0</v>
      </c>
      <c r="F7" s="3">
        <f>2+2+6+0+1+0</f>
        <v>11</v>
      </c>
      <c r="G7" s="3">
        <f>8+17+7+15+8+10</f>
        <v>65</v>
      </c>
      <c r="H7">
        <f t="shared" si="16"/>
        <v>-54</v>
      </c>
      <c r="L7">
        <f t="shared" si="17"/>
        <v>0</v>
      </c>
      <c r="M7">
        <f t="shared" si="18"/>
        <v>0</v>
      </c>
      <c r="N7">
        <f>10*2</f>
        <v>20</v>
      </c>
      <c r="O7">
        <f t="shared" ref="O7" si="20">SUM(I7:N7)</f>
        <v>20</v>
      </c>
    </row>
    <row r="8" spans="1:27" x14ac:dyDescent="0.25">
      <c r="A8" s="3" t="s">
        <v>153</v>
      </c>
      <c r="B8" s="3">
        <f>1*3</f>
        <v>3</v>
      </c>
      <c r="C8" s="3">
        <f>1*1</f>
        <v>1</v>
      </c>
      <c r="D8" s="3"/>
      <c r="E8" s="2">
        <f t="shared" ref="E8" si="21">(B8)/(B8+C8+D8)</f>
        <v>0.75</v>
      </c>
      <c r="F8" s="3">
        <f>6+11+3+10</f>
        <v>30</v>
      </c>
      <c r="G8" s="3">
        <f>13+3+1+8</f>
        <v>25</v>
      </c>
      <c r="H8">
        <f t="shared" ref="H8" si="22">F8-G8</f>
        <v>5</v>
      </c>
      <c r="I8">
        <f>60*1</f>
        <v>60</v>
      </c>
      <c r="L8">
        <f t="shared" ref="L8" si="23">B8*10</f>
        <v>30</v>
      </c>
      <c r="M8">
        <f t="shared" ref="M8" si="24">D8*5</f>
        <v>0</v>
      </c>
      <c r="N8">
        <f>10*1</f>
        <v>10</v>
      </c>
      <c r="O8">
        <f t="shared" ref="O8" si="25">SUM(I8:N8)</f>
        <v>100</v>
      </c>
    </row>
    <row r="9" spans="1:27" x14ac:dyDescent="0.25">
      <c r="A9" s="3" t="s">
        <v>152</v>
      </c>
      <c r="B9" s="3">
        <f>1*3</f>
        <v>3</v>
      </c>
      <c r="C9" s="3">
        <f>1*2</f>
        <v>2</v>
      </c>
      <c r="D9" s="3"/>
      <c r="E9" s="2">
        <f t="shared" si="15"/>
        <v>0.6</v>
      </c>
      <c r="F9" s="3">
        <f>4+13+13+12+8</f>
        <v>50</v>
      </c>
      <c r="G9" s="3">
        <f>15+4+1+0+10</f>
        <v>30</v>
      </c>
      <c r="H9">
        <f t="shared" si="16"/>
        <v>20</v>
      </c>
      <c r="J9">
        <f>40*1</f>
        <v>40</v>
      </c>
      <c r="L9">
        <f t="shared" si="17"/>
        <v>30</v>
      </c>
      <c r="M9">
        <f t="shared" si="18"/>
        <v>0</v>
      </c>
      <c r="N9">
        <f>10*1</f>
        <v>10</v>
      </c>
      <c r="O9">
        <f t="shared" ref="O9" si="26">SUM(I9:N9)</f>
        <v>80</v>
      </c>
    </row>
    <row r="10" spans="1:27" x14ac:dyDescent="0.25">
      <c r="A10" s="3" t="s">
        <v>117</v>
      </c>
      <c r="B10" s="3">
        <f>1*6</f>
        <v>6</v>
      </c>
      <c r="C10" s="3">
        <f>1*5</f>
        <v>5</v>
      </c>
      <c r="D10" s="3"/>
      <c r="E10" s="2">
        <f t="shared" ref="E10:E11" si="27">(B10)/(B10+C10+D10)</f>
        <v>0.54545454545454541</v>
      </c>
      <c r="F10" s="3">
        <f>8+7+11+6+8+4+1+6+5+6+3</f>
        <v>65</v>
      </c>
      <c r="G10" s="3">
        <f>3+2+1+5+7+13+13+8+19+4+4</f>
        <v>79</v>
      </c>
      <c r="H10">
        <f t="shared" ref="H10:H11" si="28">F10-G10</f>
        <v>-14</v>
      </c>
      <c r="I10">
        <f>60*1</f>
        <v>60</v>
      </c>
      <c r="J10">
        <f>40*1</f>
        <v>40</v>
      </c>
      <c r="L10">
        <f t="shared" ref="L10:L11" si="29">B10*10</f>
        <v>60</v>
      </c>
      <c r="M10">
        <f t="shared" ref="M10:M11" si="30">D10*5</f>
        <v>0</v>
      </c>
      <c r="N10">
        <f>10*3</f>
        <v>30</v>
      </c>
      <c r="O10">
        <f t="shared" ref="O10" si="31">SUM(I10:N10)</f>
        <v>190</v>
      </c>
    </row>
    <row r="11" spans="1:27" x14ac:dyDescent="0.25">
      <c r="A11" s="3" t="s">
        <v>171</v>
      </c>
      <c r="B11" s="3">
        <f>1*3</f>
        <v>3</v>
      </c>
      <c r="C11" s="3">
        <f>1*1</f>
        <v>1</v>
      </c>
      <c r="D11" s="3"/>
      <c r="E11" s="2">
        <f t="shared" si="27"/>
        <v>0.75</v>
      </c>
      <c r="F11" s="3">
        <f>12+8+11+9</f>
        <v>40</v>
      </c>
      <c r="G11" s="3">
        <f>1+10+7+5</f>
        <v>23</v>
      </c>
      <c r="H11">
        <f t="shared" si="28"/>
        <v>17</v>
      </c>
      <c r="I11">
        <f>60*1</f>
        <v>60</v>
      </c>
      <c r="L11">
        <f t="shared" si="29"/>
        <v>30</v>
      </c>
      <c r="M11">
        <f t="shared" si="30"/>
        <v>0</v>
      </c>
      <c r="N11">
        <f>10*1</f>
        <v>10</v>
      </c>
      <c r="O11">
        <f t="shared" ref="O11" si="32">SUM(I11:N11)</f>
        <v>100</v>
      </c>
    </row>
    <row r="12" spans="1:27" x14ac:dyDescent="0.25">
      <c r="A12" s="3" t="s">
        <v>46</v>
      </c>
      <c r="B12" s="3">
        <f>1*8</f>
        <v>8</v>
      </c>
      <c r="C12" s="3">
        <f>1*3</f>
        <v>3</v>
      </c>
      <c r="D12" s="3"/>
      <c r="E12" s="2">
        <f t="shared" ref="E12:E16" si="33">(B12)/(B12+C12+D12)</f>
        <v>0.72727272727272729</v>
      </c>
      <c r="F12" s="3">
        <f>13+18+13+11+6+17+6+5+13+22+6</f>
        <v>130</v>
      </c>
      <c r="G12" s="3">
        <f>8+2+3+10+8+2+5+6+10+1+13</f>
        <v>68</v>
      </c>
      <c r="H12">
        <f t="shared" ref="H12:H15" si="34">F12-G12</f>
        <v>62</v>
      </c>
      <c r="I12">
        <f>60*1</f>
        <v>60</v>
      </c>
      <c r="J12">
        <f>40*1</f>
        <v>40</v>
      </c>
      <c r="K12">
        <f>20*1</f>
        <v>20</v>
      </c>
      <c r="L12">
        <f t="shared" ref="L12:L16" si="35">B12*10</f>
        <v>80</v>
      </c>
      <c r="M12">
        <f t="shared" ref="M12:M16" si="36">D12*5</f>
        <v>0</v>
      </c>
      <c r="N12">
        <f>10*3</f>
        <v>30</v>
      </c>
      <c r="O12">
        <f t="shared" ref="O12:O14" si="37">SUM(I12:N12)</f>
        <v>230</v>
      </c>
    </row>
    <row r="13" spans="1:27" x14ac:dyDescent="0.25">
      <c r="A13" s="3" t="s">
        <v>157</v>
      </c>
      <c r="B13" s="3">
        <f>1*4</f>
        <v>4</v>
      </c>
      <c r="C13" s="3">
        <f>1*2</f>
        <v>2</v>
      </c>
      <c r="D13" s="3">
        <f>1*1</f>
        <v>1</v>
      </c>
      <c r="E13" s="2">
        <f t="shared" si="33"/>
        <v>0.5714285714285714</v>
      </c>
      <c r="F13" s="3">
        <f>19+6+4+7+7+10+5</f>
        <v>58</v>
      </c>
      <c r="G13" s="3">
        <f>5+6+3+13+2+8+9</f>
        <v>46</v>
      </c>
      <c r="H13">
        <f t="shared" si="34"/>
        <v>12</v>
      </c>
      <c r="J13">
        <f>40*2</f>
        <v>80</v>
      </c>
      <c r="L13">
        <f t="shared" si="35"/>
        <v>40</v>
      </c>
      <c r="M13">
        <f t="shared" si="36"/>
        <v>5</v>
      </c>
      <c r="N13">
        <f>10*2</f>
        <v>20</v>
      </c>
      <c r="O13">
        <f t="shared" ref="O13" si="38">SUM(I13:N13)</f>
        <v>145</v>
      </c>
    </row>
    <row r="14" spans="1:27" x14ac:dyDescent="0.25">
      <c r="A14" s="3" t="s">
        <v>25</v>
      </c>
      <c r="B14" s="3">
        <f>1*4</f>
        <v>4</v>
      </c>
      <c r="C14" s="3"/>
      <c r="D14" s="3"/>
      <c r="E14" s="2">
        <f t="shared" si="33"/>
        <v>1</v>
      </c>
      <c r="F14" s="3">
        <f>9+15+10+15</f>
        <v>49</v>
      </c>
      <c r="G14" s="3">
        <f>2+0+0+10</f>
        <v>12</v>
      </c>
      <c r="H14">
        <f t="shared" si="34"/>
        <v>37</v>
      </c>
      <c r="I14">
        <f>60*1</f>
        <v>60</v>
      </c>
      <c r="L14">
        <f t="shared" si="35"/>
        <v>40</v>
      </c>
      <c r="M14">
        <f t="shared" si="36"/>
        <v>0</v>
      </c>
      <c r="N14">
        <f t="shared" ref="N14:N17" si="39">10*1</f>
        <v>10</v>
      </c>
      <c r="O14">
        <f t="shared" si="37"/>
        <v>110</v>
      </c>
    </row>
    <row r="15" spans="1:27" x14ac:dyDescent="0.25">
      <c r="A15" s="3" t="s">
        <v>116</v>
      </c>
      <c r="B15" s="3">
        <f>1*10</f>
        <v>10</v>
      </c>
      <c r="C15" s="3">
        <f>1*4</f>
        <v>4</v>
      </c>
      <c r="D15" s="3"/>
      <c r="E15" s="2">
        <f t="shared" si="33"/>
        <v>0.7142857142857143</v>
      </c>
      <c r="F15" s="3">
        <f>3+8+5+13+20+11+9+5+13+8+1+8+7+4</f>
        <v>115</v>
      </c>
      <c r="G15" s="3">
        <f>8+6+6+5+5+5+8+12+6+7+3+6+1+3</f>
        <v>81</v>
      </c>
      <c r="H15">
        <f t="shared" si="34"/>
        <v>34</v>
      </c>
      <c r="I15">
        <f>60*2</f>
        <v>120</v>
      </c>
      <c r="K15">
        <f>20*1</f>
        <v>20</v>
      </c>
      <c r="L15">
        <f t="shared" si="35"/>
        <v>100</v>
      </c>
      <c r="M15">
        <f t="shared" si="36"/>
        <v>0</v>
      </c>
      <c r="N15">
        <f>10*4</f>
        <v>40</v>
      </c>
      <c r="O15">
        <f t="shared" ref="O15" si="40">SUM(I15:N15)</f>
        <v>280</v>
      </c>
    </row>
    <row r="16" spans="1:27" x14ac:dyDescent="0.25">
      <c r="A16" s="3" t="s">
        <v>51</v>
      </c>
      <c r="B16" s="3">
        <f>1*2</f>
        <v>2</v>
      </c>
      <c r="C16" s="3">
        <f>1*1</f>
        <v>1</v>
      </c>
      <c r="D16" s="3"/>
      <c r="E16" s="2">
        <f t="shared" si="33"/>
        <v>0.66666666666666663</v>
      </c>
      <c r="F16" s="3">
        <f>16+17+10</f>
        <v>43</v>
      </c>
      <c r="G16" s="3">
        <f>4+2+11</f>
        <v>17</v>
      </c>
      <c r="H16">
        <f>F16-G16</f>
        <v>26</v>
      </c>
      <c r="J16">
        <f>40*1</f>
        <v>40</v>
      </c>
      <c r="L16">
        <f t="shared" si="35"/>
        <v>20</v>
      </c>
      <c r="M16">
        <f t="shared" si="36"/>
        <v>0</v>
      </c>
      <c r="N16">
        <f t="shared" si="39"/>
        <v>10</v>
      </c>
      <c r="O16">
        <f t="shared" ref="O16" si="41">SUM(I16:N16)</f>
        <v>70</v>
      </c>
    </row>
    <row r="17" spans="1:15" x14ac:dyDescent="0.25">
      <c r="A17" s="3" t="s">
        <v>52</v>
      </c>
      <c r="B17" s="3">
        <f>1*1</f>
        <v>1</v>
      </c>
      <c r="C17" s="3">
        <f>1*2</f>
        <v>2</v>
      </c>
      <c r="D17" s="3"/>
      <c r="E17" s="2">
        <f t="shared" si="15"/>
        <v>0.33333333333333331</v>
      </c>
      <c r="F17" s="3">
        <f>6+10+3</f>
        <v>19</v>
      </c>
      <c r="G17" s="3">
        <f>7+9+13</f>
        <v>29</v>
      </c>
      <c r="H17">
        <f t="shared" si="16"/>
        <v>-10</v>
      </c>
      <c r="K17">
        <f>20*1</f>
        <v>20</v>
      </c>
      <c r="L17">
        <f t="shared" si="17"/>
        <v>10</v>
      </c>
      <c r="M17">
        <f t="shared" si="18"/>
        <v>0</v>
      </c>
      <c r="N17">
        <f t="shared" si="39"/>
        <v>10</v>
      </c>
      <c r="O17">
        <f t="shared" ref="O17:O19" si="42">SUM(I17:N17)</f>
        <v>40</v>
      </c>
    </row>
    <row r="18" spans="1:15" x14ac:dyDescent="0.25">
      <c r="A18" s="3" t="s">
        <v>127</v>
      </c>
      <c r="B18" s="3"/>
      <c r="C18" s="3">
        <f>1*3</f>
        <v>3</v>
      </c>
      <c r="D18" s="3"/>
      <c r="E18" s="2">
        <f t="shared" si="15"/>
        <v>0</v>
      </c>
      <c r="F18" s="3">
        <f>5+6+5</f>
        <v>16</v>
      </c>
      <c r="G18" s="3">
        <f>13+8+11</f>
        <v>32</v>
      </c>
      <c r="H18">
        <f t="shared" si="16"/>
        <v>-16</v>
      </c>
      <c r="L18">
        <f t="shared" si="17"/>
        <v>0</v>
      </c>
      <c r="M18">
        <f t="shared" si="18"/>
        <v>0</v>
      </c>
      <c r="N18">
        <f>10*1</f>
        <v>10</v>
      </c>
      <c r="O18">
        <f t="shared" si="42"/>
        <v>10</v>
      </c>
    </row>
    <row r="19" spans="1:15" x14ac:dyDescent="0.25">
      <c r="A19" s="3" t="s">
        <v>170</v>
      </c>
      <c r="B19" s="3"/>
      <c r="C19" s="3">
        <f>1*3</f>
        <v>3</v>
      </c>
      <c r="D19" s="3"/>
      <c r="E19" s="2">
        <f t="shared" si="15"/>
        <v>0</v>
      </c>
      <c r="F19" s="3">
        <f>2+1+7</f>
        <v>10</v>
      </c>
      <c r="G19" s="3">
        <f>7+12+11</f>
        <v>30</v>
      </c>
      <c r="H19">
        <f t="shared" si="16"/>
        <v>-20</v>
      </c>
      <c r="K19">
        <f>20*1</f>
        <v>20</v>
      </c>
      <c r="L19">
        <f t="shared" si="17"/>
        <v>0</v>
      </c>
      <c r="M19">
        <f t="shared" si="18"/>
        <v>0</v>
      </c>
      <c r="N19">
        <f>10*1</f>
        <v>10</v>
      </c>
      <c r="O19">
        <f t="shared" si="42"/>
        <v>30</v>
      </c>
    </row>
    <row r="20" spans="1:15" x14ac:dyDescent="0.25">
      <c r="A20" s="3" t="s">
        <v>53</v>
      </c>
      <c r="B20" s="3">
        <f>1*6</f>
        <v>6</v>
      </c>
      <c r="C20" s="3">
        <f>1*7</f>
        <v>7</v>
      </c>
      <c r="D20" s="3"/>
      <c r="E20" s="2">
        <f t="shared" ref="E20:E101" si="43">(B20)/(B20+C20+D20)</f>
        <v>0.46153846153846156</v>
      </c>
      <c r="F20" s="3">
        <f>4+8+7+5+7+8+10+7+3+7+19+1+4</f>
        <v>90</v>
      </c>
      <c r="G20" s="3">
        <f>16+2+6+3+2+1+20+8+11+8+5+7+6</f>
        <v>95</v>
      </c>
      <c r="H20">
        <f t="shared" ref="H20:H27" si="44">F20-G20</f>
        <v>-5</v>
      </c>
      <c r="I20">
        <f>60*1</f>
        <v>60</v>
      </c>
      <c r="K20">
        <f>20*2</f>
        <v>40</v>
      </c>
      <c r="L20">
        <f t="shared" ref="L20:L91" si="45">B20*10</f>
        <v>60</v>
      </c>
      <c r="M20">
        <f t="shared" ref="M20:M101" si="46">D20*5</f>
        <v>0</v>
      </c>
      <c r="N20">
        <f>10*4</f>
        <v>40</v>
      </c>
      <c r="O20">
        <f t="shared" ref="O20:O94" si="47">SUM(I20:N20)</f>
        <v>200</v>
      </c>
    </row>
    <row r="21" spans="1:15" x14ac:dyDescent="0.25">
      <c r="A21" s="3" t="s">
        <v>118</v>
      </c>
      <c r="B21" s="3"/>
      <c r="C21" s="3">
        <f>1*6</f>
        <v>6</v>
      </c>
      <c r="D21" s="3"/>
      <c r="E21" s="2">
        <f t="shared" si="43"/>
        <v>0</v>
      </c>
      <c r="F21" s="3">
        <f>2+2+1+10+9+2</f>
        <v>26</v>
      </c>
      <c r="G21" s="3">
        <f>7+17+11+13+10+11</f>
        <v>69</v>
      </c>
      <c r="H21">
        <f t="shared" si="44"/>
        <v>-43</v>
      </c>
      <c r="L21">
        <f t="shared" si="45"/>
        <v>0</v>
      </c>
      <c r="M21">
        <f t="shared" si="46"/>
        <v>0</v>
      </c>
      <c r="N21">
        <f>10*2</f>
        <v>20</v>
      </c>
      <c r="O21">
        <f t="shared" ref="O21" si="48">SUM(I21:N21)</f>
        <v>20</v>
      </c>
    </row>
    <row r="22" spans="1:15" x14ac:dyDescent="0.25">
      <c r="B22" s="3"/>
      <c r="C22" s="3"/>
      <c r="D22" s="3"/>
      <c r="E22" s="2" t="e">
        <f t="shared" si="43"/>
        <v>#DIV/0!</v>
      </c>
      <c r="F22" s="3"/>
      <c r="G22" s="3"/>
      <c r="H22">
        <f t="shared" si="44"/>
        <v>0</v>
      </c>
      <c r="L22">
        <f t="shared" si="45"/>
        <v>0</v>
      </c>
      <c r="M22">
        <f t="shared" si="46"/>
        <v>0</v>
      </c>
      <c r="O22">
        <f t="shared" si="47"/>
        <v>0</v>
      </c>
    </row>
    <row r="23" spans="1:15" x14ac:dyDescent="0.25">
      <c r="B23" s="3"/>
      <c r="C23" s="3"/>
      <c r="D23" s="3"/>
      <c r="E23" s="2" t="e">
        <f t="shared" si="43"/>
        <v>#DIV/0!</v>
      </c>
      <c r="F23" s="3"/>
      <c r="G23" s="3"/>
      <c r="H23">
        <f t="shared" si="44"/>
        <v>0</v>
      </c>
      <c r="L23">
        <f t="shared" si="45"/>
        <v>0</v>
      </c>
      <c r="M23">
        <f t="shared" si="46"/>
        <v>0</v>
      </c>
      <c r="O23">
        <f t="shared" si="47"/>
        <v>0</v>
      </c>
    </row>
    <row r="24" spans="1:15" x14ac:dyDescent="0.25">
      <c r="B24" s="3"/>
      <c r="C24" s="3"/>
      <c r="D24" s="3"/>
      <c r="E24" s="2" t="e">
        <f t="shared" si="43"/>
        <v>#DIV/0!</v>
      </c>
      <c r="F24" s="3"/>
      <c r="G24" s="3"/>
      <c r="H24">
        <f>F24-G24</f>
        <v>0</v>
      </c>
      <c r="L24">
        <f t="shared" si="45"/>
        <v>0</v>
      </c>
      <c r="M24">
        <f t="shared" si="46"/>
        <v>0</v>
      </c>
      <c r="O24">
        <f t="shared" ref="O24" si="49">SUM(I24:N24)</f>
        <v>0</v>
      </c>
    </row>
    <row r="25" spans="1:15" x14ac:dyDescent="0.25">
      <c r="B25" s="3"/>
      <c r="C25" s="3"/>
      <c r="D25" s="3"/>
      <c r="E25" s="2" t="e">
        <f t="shared" si="43"/>
        <v>#DIV/0!</v>
      </c>
      <c r="F25" s="3"/>
      <c r="G25" s="3"/>
      <c r="H25">
        <f t="shared" si="44"/>
        <v>0</v>
      </c>
      <c r="L25">
        <f t="shared" ref="L25" si="50">B25*10</f>
        <v>0</v>
      </c>
      <c r="M25">
        <f t="shared" ref="M25" si="51">D25*5</f>
        <v>0</v>
      </c>
      <c r="O25">
        <f t="shared" ref="O25" si="52">SUM(I25:N25)</f>
        <v>0</v>
      </c>
    </row>
    <row r="26" spans="1:15" x14ac:dyDescent="0.25">
      <c r="B26" s="3"/>
      <c r="C26" s="3"/>
      <c r="D26" s="3"/>
      <c r="E26" s="2" t="e">
        <f t="shared" si="43"/>
        <v>#DIV/0!</v>
      </c>
      <c r="F26" s="3"/>
      <c r="G26" s="3"/>
      <c r="H26">
        <f t="shared" si="44"/>
        <v>0</v>
      </c>
      <c r="L26">
        <f t="shared" si="45"/>
        <v>0</v>
      </c>
      <c r="M26">
        <f t="shared" si="46"/>
        <v>0</v>
      </c>
      <c r="O26">
        <f t="shared" si="47"/>
        <v>0</v>
      </c>
    </row>
    <row r="27" spans="1:15" x14ac:dyDescent="0.25">
      <c r="B27" s="3"/>
      <c r="C27" s="3"/>
      <c r="D27" s="3"/>
      <c r="E27" s="2" t="e">
        <f t="shared" si="43"/>
        <v>#DIV/0!</v>
      </c>
      <c r="F27" s="3"/>
      <c r="G27" s="3"/>
      <c r="H27">
        <f t="shared" si="44"/>
        <v>0</v>
      </c>
      <c r="L27">
        <f t="shared" si="45"/>
        <v>0</v>
      </c>
      <c r="M27">
        <f t="shared" si="46"/>
        <v>0</v>
      </c>
      <c r="O27">
        <f t="shared" si="47"/>
        <v>0</v>
      </c>
    </row>
    <row r="28" spans="1:15" x14ac:dyDescent="0.25">
      <c r="B28" s="3"/>
      <c r="C28" s="3"/>
      <c r="D28" s="3"/>
      <c r="E28" s="2" t="e">
        <f t="shared" ref="E28:E29" si="53">(B28)/(B28+C28+D28)</f>
        <v>#DIV/0!</v>
      </c>
      <c r="F28" s="3"/>
      <c r="G28" s="3"/>
      <c r="H28">
        <f>F28-G28</f>
        <v>0</v>
      </c>
      <c r="L28">
        <f t="shared" ref="L28:L29" si="54">B28*10</f>
        <v>0</v>
      </c>
      <c r="M28">
        <f t="shared" ref="M28:M29" si="55">D28*5</f>
        <v>0</v>
      </c>
      <c r="O28">
        <f t="shared" ref="O28:O29" si="56">SUM(I28:N28)</f>
        <v>0</v>
      </c>
    </row>
    <row r="29" spans="1:15" x14ac:dyDescent="0.25">
      <c r="B29" s="3"/>
      <c r="C29" s="3"/>
      <c r="D29" s="3"/>
      <c r="E29" s="2" t="e">
        <f t="shared" si="53"/>
        <v>#DIV/0!</v>
      </c>
      <c r="F29" s="3"/>
      <c r="G29" s="3"/>
      <c r="H29">
        <f t="shared" ref="H29" si="57">F29-G29</f>
        <v>0</v>
      </c>
      <c r="L29">
        <f t="shared" si="54"/>
        <v>0</v>
      </c>
      <c r="M29">
        <f t="shared" si="55"/>
        <v>0</v>
      </c>
      <c r="O29">
        <f t="shared" si="56"/>
        <v>0</v>
      </c>
    </row>
    <row r="30" spans="1:15" x14ac:dyDescent="0.25">
      <c r="B30" s="3"/>
      <c r="C30" s="3"/>
      <c r="D30" s="3"/>
      <c r="E30" s="2" t="e">
        <f t="shared" si="43"/>
        <v>#DIV/0!</v>
      </c>
      <c r="F30" s="3"/>
      <c r="G30" s="3"/>
      <c r="H30">
        <f>F30-G30</f>
        <v>0</v>
      </c>
      <c r="L30">
        <f t="shared" si="45"/>
        <v>0</v>
      </c>
      <c r="M30">
        <f t="shared" si="46"/>
        <v>0</v>
      </c>
      <c r="O30">
        <f t="shared" si="47"/>
        <v>0</v>
      </c>
    </row>
    <row r="31" spans="1:15" x14ac:dyDescent="0.25">
      <c r="B31" s="3"/>
      <c r="C31" s="3"/>
      <c r="D31" s="3"/>
      <c r="E31" s="2" t="e">
        <f t="shared" si="43"/>
        <v>#DIV/0!</v>
      </c>
      <c r="F31" s="3"/>
      <c r="G31" s="3"/>
      <c r="H31">
        <f t="shared" ref="H31" si="58">F31-G31</f>
        <v>0</v>
      </c>
      <c r="L31">
        <f t="shared" si="45"/>
        <v>0</v>
      </c>
      <c r="M31">
        <f t="shared" si="46"/>
        <v>0</v>
      </c>
      <c r="O31">
        <f t="shared" si="47"/>
        <v>0</v>
      </c>
    </row>
    <row r="32" spans="1:15" x14ac:dyDescent="0.25">
      <c r="B32" s="3"/>
      <c r="C32" s="3"/>
      <c r="D32" s="3"/>
      <c r="E32" s="2" t="e">
        <f t="shared" ref="E32:E35" si="59">(B32)/(B32+C32+D32)</f>
        <v>#DIV/0!</v>
      </c>
      <c r="F32" s="3"/>
      <c r="G32" s="3"/>
      <c r="H32">
        <f t="shared" ref="H32:H33" si="60">F32-G32</f>
        <v>0</v>
      </c>
      <c r="L32">
        <f t="shared" ref="L32:L35" si="61">B32*10</f>
        <v>0</v>
      </c>
      <c r="M32">
        <f t="shared" ref="M32:M35" si="62">D32*5</f>
        <v>0</v>
      </c>
      <c r="O32">
        <f t="shared" ref="O32:O33" si="63">SUM(I32:N32)</f>
        <v>0</v>
      </c>
    </row>
    <row r="33" spans="2:15" x14ac:dyDescent="0.25">
      <c r="B33" s="3"/>
      <c r="C33" s="3"/>
      <c r="D33" s="3"/>
      <c r="E33" s="2" t="e">
        <f t="shared" si="59"/>
        <v>#DIV/0!</v>
      </c>
      <c r="F33" s="3"/>
      <c r="G33" s="3"/>
      <c r="H33">
        <f t="shared" si="60"/>
        <v>0</v>
      </c>
      <c r="L33">
        <f t="shared" si="61"/>
        <v>0</v>
      </c>
      <c r="M33">
        <f t="shared" si="62"/>
        <v>0</v>
      </c>
      <c r="O33">
        <f t="shared" si="63"/>
        <v>0</v>
      </c>
    </row>
    <row r="34" spans="2:15" x14ac:dyDescent="0.25">
      <c r="B34" s="3"/>
      <c r="C34" s="3"/>
      <c r="D34" s="3"/>
      <c r="E34" s="2" t="e">
        <f t="shared" si="59"/>
        <v>#DIV/0!</v>
      </c>
      <c r="F34" s="3"/>
      <c r="G34" s="3"/>
      <c r="H34">
        <f>F34-G34</f>
        <v>0</v>
      </c>
      <c r="L34">
        <f t="shared" si="61"/>
        <v>0</v>
      </c>
      <c r="M34">
        <f t="shared" si="62"/>
        <v>0</v>
      </c>
      <c r="O34">
        <f t="shared" ref="O34" si="64">SUM(I34:N34)</f>
        <v>0</v>
      </c>
    </row>
    <row r="35" spans="2:15" x14ac:dyDescent="0.25">
      <c r="B35" s="3"/>
      <c r="C35" s="3"/>
      <c r="D35" s="3"/>
      <c r="E35" s="2" t="e">
        <f t="shared" si="59"/>
        <v>#DIV/0!</v>
      </c>
      <c r="F35" s="3"/>
      <c r="G35" s="3"/>
      <c r="H35">
        <f>F35-G35</f>
        <v>0</v>
      </c>
      <c r="L35">
        <f t="shared" si="61"/>
        <v>0</v>
      </c>
      <c r="M35">
        <f t="shared" si="62"/>
        <v>0</v>
      </c>
      <c r="O35">
        <f t="shared" ref="O35" si="65">SUM(I35:N35)</f>
        <v>0</v>
      </c>
    </row>
    <row r="36" spans="2:15" x14ac:dyDescent="0.25">
      <c r="B36" s="3"/>
      <c r="C36" s="3"/>
      <c r="D36" s="3"/>
      <c r="E36" s="2" t="e">
        <f t="shared" ref="E36" si="66">(B36)/(B36+C36+D36)</f>
        <v>#DIV/0!</v>
      </c>
      <c r="F36" s="3"/>
      <c r="G36" s="3"/>
      <c r="H36">
        <f t="shared" ref="H36" si="67">F36-G36</f>
        <v>0</v>
      </c>
      <c r="L36">
        <f t="shared" ref="L36" si="68">B36*10</f>
        <v>0</v>
      </c>
      <c r="M36">
        <f t="shared" ref="M36" si="69">D36*5</f>
        <v>0</v>
      </c>
      <c r="O36">
        <f t="shared" ref="O36" si="70">SUM(I36:N36)</f>
        <v>0</v>
      </c>
    </row>
    <row r="37" spans="2:15" x14ac:dyDescent="0.25">
      <c r="B37" s="3"/>
      <c r="C37" s="3"/>
      <c r="D37" s="3"/>
      <c r="E37" s="2" t="e">
        <f>(B37)/(B37+C37+D37)</f>
        <v>#DIV/0!</v>
      </c>
      <c r="F37" s="3"/>
      <c r="G37" s="3"/>
      <c r="H37">
        <f t="shared" ref="H37:H88" si="71">F37-G37</f>
        <v>0</v>
      </c>
      <c r="L37">
        <f t="shared" si="45"/>
        <v>0</v>
      </c>
      <c r="M37">
        <f t="shared" si="46"/>
        <v>0</v>
      </c>
      <c r="O37">
        <f t="shared" si="47"/>
        <v>0</v>
      </c>
    </row>
    <row r="38" spans="2:15" x14ac:dyDescent="0.25">
      <c r="B38" s="3"/>
      <c r="C38" s="3"/>
      <c r="D38" s="3"/>
      <c r="E38" s="2" t="e">
        <f t="shared" ref="E38" si="72">(B38)/(B38+C38+D38)</f>
        <v>#DIV/0!</v>
      </c>
      <c r="F38" s="3"/>
      <c r="G38" s="3"/>
      <c r="H38">
        <f>F38-G38</f>
        <v>0</v>
      </c>
      <c r="L38">
        <f t="shared" ref="L38" si="73">B38*10</f>
        <v>0</v>
      </c>
      <c r="M38">
        <f t="shared" ref="M38" si="74">D38*5</f>
        <v>0</v>
      </c>
      <c r="O38">
        <f t="shared" ref="O38" si="75">SUM(I38:N38)</f>
        <v>0</v>
      </c>
    </row>
    <row r="39" spans="2:15" x14ac:dyDescent="0.25">
      <c r="B39" s="3"/>
      <c r="C39" s="3"/>
      <c r="D39" s="3"/>
      <c r="E39" s="2" t="e">
        <f t="shared" ref="E39:E41" si="76">(B39)/(B39+C39+D39)</f>
        <v>#DIV/0!</v>
      </c>
      <c r="F39" s="3"/>
      <c r="G39" s="3"/>
      <c r="H39">
        <f t="shared" si="71"/>
        <v>0</v>
      </c>
      <c r="L39">
        <f t="shared" ref="L39:L41" si="77">B39*10</f>
        <v>0</v>
      </c>
      <c r="M39">
        <f t="shared" ref="M39:M41" si="78">D39*5</f>
        <v>0</v>
      </c>
      <c r="O39">
        <f t="shared" ref="O39:O40" si="79">SUM(I39:N39)</f>
        <v>0</v>
      </c>
    </row>
    <row r="40" spans="2:15" x14ac:dyDescent="0.25">
      <c r="B40" s="3"/>
      <c r="C40" s="3"/>
      <c r="D40" s="3"/>
      <c r="E40" s="2" t="e">
        <f t="shared" ref="E40" si="80">(B40)/(B40+C40+D40)</f>
        <v>#DIV/0!</v>
      </c>
      <c r="F40" s="3"/>
      <c r="G40" s="3"/>
      <c r="H40">
        <f>F40-G40</f>
        <v>0</v>
      </c>
      <c r="L40">
        <f t="shared" ref="L40" si="81">B40*10</f>
        <v>0</v>
      </c>
      <c r="M40">
        <f t="shared" ref="M40" si="82">D40*5</f>
        <v>0</v>
      </c>
      <c r="O40">
        <f t="shared" si="79"/>
        <v>0</v>
      </c>
    </row>
    <row r="41" spans="2:15" x14ac:dyDescent="0.25">
      <c r="B41" s="3"/>
      <c r="C41" s="3"/>
      <c r="D41" s="3"/>
      <c r="E41" s="2" t="e">
        <f t="shared" si="76"/>
        <v>#DIV/0!</v>
      </c>
      <c r="F41" s="3"/>
      <c r="G41" s="3"/>
      <c r="H41">
        <f>F41-G41</f>
        <v>0</v>
      </c>
      <c r="L41">
        <f t="shared" si="77"/>
        <v>0</v>
      </c>
      <c r="M41">
        <f t="shared" si="78"/>
        <v>0</v>
      </c>
      <c r="O41">
        <f t="shared" ref="O41" si="83">SUM(I41:N41)</f>
        <v>0</v>
      </c>
    </row>
    <row r="42" spans="2:15" x14ac:dyDescent="0.25">
      <c r="B42" s="3"/>
      <c r="C42" s="3"/>
      <c r="D42" s="3"/>
      <c r="E42" s="2" t="e">
        <f t="shared" ref="E42:E43" si="84">(B42)/(B42+C42+D42)</f>
        <v>#DIV/0!</v>
      </c>
      <c r="F42" s="3"/>
      <c r="G42" s="3"/>
      <c r="H42">
        <f t="shared" si="71"/>
        <v>0</v>
      </c>
      <c r="L42">
        <f t="shared" si="45"/>
        <v>0</v>
      </c>
      <c r="M42">
        <f t="shared" si="46"/>
        <v>0</v>
      </c>
      <c r="O42">
        <f t="shared" si="47"/>
        <v>0</v>
      </c>
    </row>
    <row r="43" spans="2:15" x14ac:dyDescent="0.25">
      <c r="B43" s="3"/>
      <c r="C43" s="3"/>
      <c r="D43" s="3"/>
      <c r="E43" s="2" t="e">
        <f t="shared" si="84"/>
        <v>#DIV/0!</v>
      </c>
      <c r="F43" s="3"/>
      <c r="G43" s="3"/>
      <c r="H43">
        <f t="shared" si="71"/>
        <v>0</v>
      </c>
      <c r="L43">
        <f t="shared" si="45"/>
        <v>0</v>
      </c>
      <c r="M43">
        <f t="shared" si="46"/>
        <v>0</v>
      </c>
      <c r="O43">
        <f t="shared" ref="O43" si="85">SUM(I43:N43)</f>
        <v>0</v>
      </c>
    </row>
    <row r="44" spans="2:15" x14ac:dyDescent="0.25">
      <c r="B44" s="3"/>
      <c r="C44" s="3"/>
      <c r="D44" s="3"/>
      <c r="E44" s="2" t="e">
        <f t="shared" ref="E44" si="86">(B44)/(B44+C44+D44)</f>
        <v>#DIV/0!</v>
      </c>
      <c r="F44" s="3"/>
      <c r="G44" s="3"/>
      <c r="H44">
        <f t="shared" ref="H44" si="87">F44-G44</f>
        <v>0</v>
      </c>
      <c r="L44">
        <f t="shared" ref="L44" si="88">B44*10</f>
        <v>0</v>
      </c>
      <c r="M44">
        <f t="shared" ref="M44" si="89">D44*5</f>
        <v>0</v>
      </c>
      <c r="O44">
        <f t="shared" ref="O44" si="90">SUM(I44:N44)</f>
        <v>0</v>
      </c>
    </row>
    <row r="45" spans="2:15" x14ac:dyDescent="0.25">
      <c r="B45" s="3"/>
      <c r="C45" s="3"/>
      <c r="D45" s="3"/>
      <c r="E45" s="2" t="e">
        <f t="shared" si="43"/>
        <v>#DIV/0!</v>
      </c>
      <c r="F45" s="3"/>
      <c r="G45" s="3"/>
      <c r="H45">
        <f t="shared" si="71"/>
        <v>0</v>
      </c>
      <c r="L45">
        <f t="shared" si="45"/>
        <v>0</v>
      </c>
      <c r="M45">
        <f t="shared" si="46"/>
        <v>0</v>
      </c>
      <c r="O45">
        <f t="shared" si="47"/>
        <v>0</v>
      </c>
    </row>
    <row r="46" spans="2:15" x14ac:dyDescent="0.25">
      <c r="B46" s="3"/>
      <c r="C46" s="3"/>
      <c r="D46" s="3"/>
      <c r="E46" s="2" t="e">
        <f t="shared" si="43"/>
        <v>#DIV/0!</v>
      </c>
      <c r="F46" s="3"/>
      <c r="G46" s="3"/>
      <c r="H46">
        <f t="shared" si="71"/>
        <v>0</v>
      </c>
      <c r="L46">
        <f t="shared" si="45"/>
        <v>0</v>
      </c>
      <c r="M46">
        <f t="shared" si="46"/>
        <v>0</v>
      </c>
      <c r="O46">
        <f t="shared" si="47"/>
        <v>0</v>
      </c>
    </row>
    <row r="47" spans="2:15" x14ac:dyDescent="0.25">
      <c r="B47" s="3"/>
      <c r="C47" s="3"/>
      <c r="D47" s="3"/>
      <c r="E47" s="2" t="e">
        <f t="shared" si="43"/>
        <v>#DIV/0!</v>
      </c>
      <c r="F47" s="3"/>
      <c r="G47" s="3"/>
      <c r="H47">
        <f t="shared" si="71"/>
        <v>0</v>
      </c>
      <c r="L47">
        <f t="shared" si="45"/>
        <v>0</v>
      </c>
      <c r="M47">
        <f t="shared" si="46"/>
        <v>0</v>
      </c>
      <c r="O47">
        <f t="shared" si="47"/>
        <v>0</v>
      </c>
    </row>
    <row r="48" spans="2:15" x14ac:dyDescent="0.25">
      <c r="B48" s="3"/>
      <c r="C48" s="3"/>
      <c r="D48" s="3"/>
      <c r="E48" s="2" t="e">
        <f t="shared" si="43"/>
        <v>#DIV/0!</v>
      </c>
      <c r="F48" s="3"/>
      <c r="G48" s="3"/>
      <c r="H48">
        <f t="shared" si="71"/>
        <v>0</v>
      </c>
      <c r="L48">
        <f t="shared" si="45"/>
        <v>0</v>
      </c>
      <c r="M48">
        <f t="shared" si="46"/>
        <v>0</v>
      </c>
      <c r="O48">
        <f t="shared" si="47"/>
        <v>0</v>
      </c>
    </row>
    <row r="49" spans="2:15" x14ac:dyDescent="0.25">
      <c r="B49" s="3"/>
      <c r="C49" s="3"/>
      <c r="D49" s="3"/>
      <c r="E49" s="2" t="e">
        <f t="shared" si="43"/>
        <v>#DIV/0!</v>
      </c>
      <c r="F49" s="3"/>
      <c r="G49" s="3"/>
      <c r="H49">
        <f t="shared" si="71"/>
        <v>0</v>
      </c>
      <c r="L49">
        <f t="shared" si="45"/>
        <v>0</v>
      </c>
      <c r="M49">
        <f t="shared" si="46"/>
        <v>0</v>
      </c>
      <c r="O49">
        <f t="shared" si="47"/>
        <v>0</v>
      </c>
    </row>
    <row r="50" spans="2:15" x14ac:dyDescent="0.25">
      <c r="B50" s="3"/>
      <c r="C50" s="3"/>
      <c r="D50" s="3"/>
      <c r="E50" s="2" t="e">
        <f t="shared" si="43"/>
        <v>#DIV/0!</v>
      </c>
      <c r="F50" s="3"/>
      <c r="G50" s="3"/>
      <c r="H50">
        <f t="shared" si="71"/>
        <v>0</v>
      </c>
      <c r="L50">
        <f t="shared" si="45"/>
        <v>0</v>
      </c>
      <c r="M50">
        <f t="shared" si="46"/>
        <v>0</v>
      </c>
      <c r="O50">
        <f t="shared" si="47"/>
        <v>0</v>
      </c>
    </row>
    <row r="51" spans="2:15" x14ac:dyDescent="0.25">
      <c r="B51" s="3"/>
      <c r="C51" s="3"/>
      <c r="D51" s="3"/>
      <c r="E51" s="2" t="e">
        <f t="shared" si="43"/>
        <v>#DIV/0!</v>
      </c>
      <c r="F51" s="3"/>
      <c r="G51" s="3"/>
      <c r="H51">
        <f t="shared" si="71"/>
        <v>0</v>
      </c>
      <c r="L51">
        <f t="shared" si="45"/>
        <v>0</v>
      </c>
      <c r="M51">
        <f t="shared" si="46"/>
        <v>0</v>
      </c>
      <c r="O51">
        <f t="shared" si="47"/>
        <v>0</v>
      </c>
    </row>
    <row r="52" spans="2:15" x14ac:dyDescent="0.25">
      <c r="B52" s="3"/>
      <c r="C52" s="3"/>
      <c r="D52" s="3"/>
      <c r="E52" s="2" t="e">
        <f t="shared" si="43"/>
        <v>#DIV/0!</v>
      </c>
      <c r="F52" s="3"/>
      <c r="G52" s="3"/>
      <c r="H52">
        <f t="shared" si="71"/>
        <v>0</v>
      </c>
      <c r="L52">
        <f t="shared" si="45"/>
        <v>0</v>
      </c>
      <c r="M52">
        <f t="shared" si="46"/>
        <v>0</v>
      </c>
      <c r="O52">
        <f t="shared" si="47"/>
        <v>0</v>
      </c>
    </row>
    <row r="53" spans="2:15" x14ac:dyDescent="0.25">
      <c r="B53" s="3"/>
      <c r="C53" s="3"/>
      <c r="D53" s="3"/>
      <c r="E53" s="2" t="e">
        <f t="shared" si="43"/>
        <v>#DIV/0!</v>
      </c>
      <c r="F53" s="3"/>
      <c r="G53" s="3"/>
      <c r="H53">
        <f t="shared" si="71"/>
        <v>0</v>
      </c>
      <c r="L53">
        <f t="shared" si="45"/>
        <v>0</v>
      </c>
      <c r="M53">
        <f t="shared" si="46"/>
        <v>0</v>
      </c>
      <c r="O53">
        <f t="shared" si="47"/>
        <v>0</v>
      </c>
    </row>
    <row r="54" spans="2:15" x14ac:dyDescent="0.25">
      <c r="B54" s="3"/>
      <c r="C54" s="3"/>
      <c r="D54" s="3"/>
      <c r="E54" s="2" t="e">
        <f t="shared" si="43"/>
        <v>#DIV/0!</v>
      </c>
      <c r="F54" s="3"/>
      <c r="G54" s="3"/>
      <c r="H54">
        <f t="shared" si="71"/>
        <v>0</v>
      </c>
      <c r="L54">
        <f t="shared" si="45"/>
        <v>0</v>
      </c>
      <c r="M54">
        <f t="shared" si="46"/>
        <v>0</v>
      </c>
      <c r="O54">
        <f t="shared" si="47"/>
        <v>0</v>
      </c>
    </row>
    <row r="55" spans="2:15" x14ac:dyDescent="0.25">
      <c r="B55" s="3"/>
      <c r="C55" s="3"/>
      <c r="D55" s="3"/>
      <c r="E55" s="2" t="e">
        <f t="shared" si="43"/>
        <v>#DIV/0!</v>
      </c>
      <c r="F55" s="3"/>
      <c r="G55" s="3"/>
      <c r="H55">
        <f t="shared" si="71"/>
        <v>0</v>
      </c>
      <c r="L55">
        <f t="shared" si="45"/>
        <v>0</v>
      </c>
      <c r="M55">
        <f t="shared" si="46"/>
        <v>0</v>
      </c>
      <c r="O55">
        <f t="shared" si="47"/>
        <v>0</v>
      </c>
    </row>
    <row r="56" spans="2:15" x14ac:dyDescent="0.25">
      <c r="B56" s="3"/>
      <c r="C56" s="3"/>
      <c r="D56" s="3"/>
      <c r="E56" s="2" t="e">
        <f t="shared" si="43"/>
        <v>#DIV/0!</v>
      </c>
      <c r="F56" s="3"/>
      <c r="G56" s="3"/>
      <c r="H56">
        <f t="shared" si="71"/>
        <v>0</v>
      </c>
      <c r="L56">
        <f t="shared" si="45"/>
        <v>0</v>
      </c>
      <c r="M56">
        <f t="shared" si="46"/>
        <v>0</v>
      </c>
      <c r="O56">
        <f t="shared" si="47"/>
        <v>0</v>
      </c>
    </row>
    <row r="57" spans="2:15" x14ac:dyDescent="0.25">
      <c r="B57" s="3"/>
      <c r="C57" s="3"/>
      <c r="D57" s="3"/>
      <c r="E57" s="2" t="e">
        <f t="shared" si="43"/>
        <v>#DIV/0!</v>
      </c>
      <c r="F57" s="3"/>
      <c r="G57" s="3"/>
      <c r="H57">
        <f t="shared" si="71"/>
        <v>0</v>
      </c>
      <c r="L57">
        <f t="shared" si="45"/>
        <v>0</v>
      </c>
      <c r="M57">
        <f t="shared" si="46"/>
        <v>0</v>
      </c>
      <c r="O57">
        <f t="shared" si="47"/>
        <v>0</v>
      </c>
    </row>
    <row r="58" spans="2:15" x14ac:dyDescent="0.25">
      <c r="B58" s="3"/>
      <c r="C58" s="3"/>
      <c r="D58" s="3"/>
      <c r="E58" s="2" t="e">
        <f t="shared" si="43"/>
        <v>#DIV/0!</v>
      </c>
      <c r="F58" s="3"/>
      <c r="G58" s="3"/>
      <c r="H58">
        <f t="shared" si="71"/>
        <v>0</v>
      </c>
      <c r="L58">
        <f t="shared" si="45"/>
        <v>0</v>
      </c>
      <c r="M58">
        <f t="shared" si="46"/>
        <v>0</v>
      </c>
      <c r="O58">
        <f t="shared" si="47"/>
        <v>0</v>
      </c>
    </row>
    <row r="59" spans="2:15" x14ac:dyDescent="0.25">
      <c r="B59" s="3"/>
      <c r="C59" s="3"/>
      <c r="D59" s="3"/>
      <c r="E59" s="2" t="e">
        <f t="shared" si="43"/>
        <v>#DIV/0!</v>
      </c>
      <c r="F59" s="3"/>
      <c r="G59" s="3"/>
      <c r="H59">
        <f t="shared" si="71"/>
        <v>0</v>
      </c>
      <c r="L59">
        <f t="shared" si="45"/>
        <v>0</v>
      </c>
      <c r="M59">
        <f t="shared" si="46"/>
        <v>0</v>
      </c>
      <c r="O59">
        <f t="shared" si="47"/>
        <v>0</v>
      </c>
    </row>
    <row r="60" spans="2:15" x14ac:dyDescent="0.25">
      <c r="B60" s="3"/>
      <c r="C60" s="3"/>
      <c r="D60" s="3"/>
      <c r="E60" s="2" t="e">
        <f t="shared" si="43"/>
        <v>#DIV/0!</v>
      </c>
      <c r="F60" s="3"/>
      <c r="G60" s="3"/>
      <c r="H60">
        <f>F60-G60</f>
        <v>0</v>
      </c>
      <c r="L60">
        <f t="shared" si="45"/>
        <v>0</v>
      </c>
      <c r="M60">
        <f t="shared" si="46"/>
        <v>0</v>
      </c>
      <c r="O60">
        <f t="shared" si="47"/>
        <v>0</v>
      </c>
    </row>
    <row r="61" spans="2:15" x14ac:dyDescent="0.25">
      <c r="B61" s="3"/>
      <c r="C61" s="3"/>
      <c r="D61" s="3"/>
      <c r="E61" s="2" t="e">
        <f t="shared" si="43"/>
        <v>#DIV/0!</v>
      </c>
      <c r="F61" s="3"/>
      <c r="G61" s="3"/>
      <c r="H61">
        <f t="shared" ref="H61" si="91">F61-G61</f>
        <v>0</v>
      </c>
      <c r="L61">
        <f t="shared" si="45"/>
        <v>0</v>
      </c>
      <c r="M61">
        <f t="shared" si="46"/>
        <v>0</v>
      </c>
      <c r="O61">
        <f t="shared" si="47"/>
        <v>0</v>
      </c>
    </row>
    <row r="62" spans="2:15" x14ac:dyDescent="0.25">
      <c r="B62" s="3"/>
      <c r="C62" s="3"/>
      <c r="D62" s="3"/>
      <c r="E62" s="2" t="e">
        <f t="shared" si="43"/>
        <v>#DIV/0!</v>
      </c>
      <c r="F62" s="3"/>
      <c r="G62" s="3"/>
      <c r="H62">
        <f t="shared" si="71"/>
        <v>0</v>
      </c>
      <c r="L62">
        <f t="shared" si="45"/>
        <v>0</v>
      </c>
      <c r="M62">
        <f t="shared" si="46"/>
        <v>0</v>
      </c>
      <c r="O62">
        <f t="shared" si="47"/>
        <v>0</v>
      </c>
    </row>
    <row r="63" spans="2:15" x14ac:dyDescent="0.25">
      <c r="B63" s="3"/>
      <c r="C63" s="3"/>
      <c r="D63" s="3"/>
      <c r="E63" s="2" t="e">
        <f t="shared" si="43"/>
        <v>#DIV/0!</v>
      </c>
      <c r="F63" s="3"/>
      <c r="G63" s="3"/>
      <c r="H63">
        <f t="shared" si="71"/>
        <v>0</v>
      </c>
      <c r="L63">
        <f t="shared" si="45"/>
        <v>0</v>
      </c>
      <c r="M63">
        <f t="shared" si="46"/>
        <v>0</v>
      </c>
      <c r="O63">
        <f t="shared" si="47"/>
        <v>0</v>
      </c>
    </row>
    <row r="64" spans="2:15" x14ac:dyDescent="0.25">
      <c r="B64" s="3"/>
      <c r="C64" s="3"/>
      <c r="D64" s="3"/>
      <c r="E64" s="2" t="e">
        <f t="shared" si="43"/>
        <v>#DIV/0!</v>
      </c>
      <c r="F64" s="3"/>
      <c r="G64" s="3"/>
      <c r="H64">
        <f t="shared" si="71"/>
        <v>0</v>
      </c>
      <c r="L64">
        <f t="shared" si="45"/>
        <v>0</v>
      </c>
      <c r="M64">
        <f t="shared" si="46"/>
        <v>0</v>
      </c>
      <c r="O64">
        <f t="shared" si="47"/>
        <v>0</v>
      </c>
    </row>
    <row r="65" spans="2:15" x14ac:dyDescent="0.25">
      <c r="B65" s="3"/>
      <c r="C65" s="3"/>
      <c r="D65" s="3"/>
      <c r="E65" s="2" t="e">
        <f t="shared" si="43"/>
        <v>#DIV/0!</v>
      </c>
      <c r="F65" s="3"/>
      <c r="G65" s="3"/>
      <c r="H65">
        <f t="shared" si="71"/>
        <v>0</v>
      </c>
      <c r="L65">
        <f t="shared" si="45"/>
        <v>0</v>
      </c>
      <c r="M65">
        <f t="shared" si="46"/>
        <v>0</v>
      </c>
      <c r="O65">
        <f t="shared" si="47"/>
        <v>0</v>
      </c>
    </row>
    <row r="66" spans="2:15" x14ac:dyDescent="0.25">
      <c r="B66" s="3"/>
      <c r="C66" s="3"/>
      <c r="D66" s="3"/>
      <c r="E66" s="2" t="e">
        <f t="shared" si="43"/>
        <v>#DIV/0!</v>
      </c>
      <c r="F66" s="3"/>
      <c r="G66" s="3"/>
      <c r="H66">
        <f t="shared" si="71"/>
        <v>0</v>
      </c>
      <c r="L66">
        <f t="shared" si="45"/>
        <v>0</v>
      </c>
      <c r="M66">
        <f t="shared" si="46"/>
        <v>0</v>
      </c>
      <c r="O66">
        <f t="shared" si="47"/>
        <v>0</v>
      </c>
    </row>
    <row r="67" spans="2:15" x14ac:dyDescent="0.25">
      <c r="B67" s="3"/>
      <c r="C67" s="3"/>
      <c r="D67" s="3"/>
      <c r="E67" s="2" t="e">
        <f t="shared" si="43"/>
        <v>#DIV/0!</v>
      </c>
      <c r="F67" s="3"/>
      <c r="G67" s="3"/>
      <c r="H67">
        <f t="shared" si="71"/>
        <v>0</v>
      </c>
      <c r="L67">
        <f t="shared" si="45"/>
        <v>0</v>
      </c>
      <c r="M67">
        <f t="shared" si="46"/>
        <v>0</v>
      </c>
      <c r="O67">
        <f t="shared" si="47"/>
        <v>0</v>
      </c>
    </row>
    <row r="68" spans="2:15" x14ac:dyDescent="0.25">
      <c r="B68" s="3"/>
      <c r="C68" s="3"/>
      <c r="D68" s="3"/>
      <c r="E68" s="2" t="e">
        <f t="shared" si="43"/>
        <v>#DIV/0!</v>
      </c>
      <c r="F68" s="3"/>
      <c r="G68" s="3"/>
      <c r="H68">
        <f t="shared" si="71"/>
        <v>0</v>
      </c>
      <c r="L68">
        <f t="shared" si="45"/>
        <v>0</v>
      </c>
      <c r="M68">
        <f t="shared" si="46"/>
        <v>0</v>
      </c>
      <c r="O68">
        <f t="shared" si="47"/>
        <v>0</v>
      </c>
    </row>
    <row r="69" spans="2:15" x14ac:dyDescent="0.25">
      <c r="B69" s="3"/>
      <c r="C69" s="3"/>
      <c r="D69" s="3"/>
      <c r="E69" s="2" t="e">
        <f t="shared" si="43"/>
        <v>#DIV/0!</v>
      </c>
      <c r="F69" s="3"/>
      <c r="G69" s="3"/>
      <c r="H69">
        <f t="shared" si="71"/>
        <v>0</v>
      </c>
      <c r="L69">
        <f t="shared" si="45"/>
        <v>0</v>
      </c>
      <c r="M69">
        <f t="shared" si="46"/>
        <v>0</v>
      </c>
      <c r="O69">
        <f t="shared" si="47"/>
        <v>0</v>
      </c>
    </row>
    <row r="70" spans="2:15" x14ac:dyDescent="0.25">
      <c r="B70" s="3"/>
      <c r="C70" s="3"/>
      <c r="D70" s="3"/>
      <c r="E70" s="2" t="e">
        <f t="shared" si="43"/>
        <v>#DIV/0!</v>
      </c>
      <c r="F70" s="3"/>
      <c r="G70" s="3"/>
      <c r="H70">
        <f t="shared" si="71"/>
        <v>0</v>
      </c>
      <c r="L70">
        <f t="shared" si="45"/>
        <v>0</v>
      </c>
      <c r="M70">
        <f t="shared" si="46"/>
        <v>0</v>
      </c>
      <c r="O70">
        <f t="shared" si="47"/>
        <v>0</v>
      </c>
    </row>
    <row r="71" spans="2:15" x14ac:dyDescent="0.25">
      <c r="B71" s="3"/>
      <c r="C71" s="3"/>
      <c r="D71" s="3"/>
      <c r="E71" s="2" t="e">
        <f t="shared" si="43"/>
        <v>#DIV/0!</v>
      </c>
      <c r="F71" s="3"/>
      <c r="G71" s="3"/>
      <c r="H71">
        <f t="shared" si="71"/>
        <v>0</v>
      </c>
      <c r="L71">
        <f t="shared" si="45"/>
        <v>0</v>
      </c>
      <c r="M71">
        <f t="shared" si="46"/>
        <v>0</v>
      </c>
      <c r="O71">
        <f t="shared" si="47"/>
        <v>0</v>
      </c>
    </row>
    <row r="72" spans="2:15" x14ac:dyDescent="0.25">
      <c r="B72" s="3"/>
      <c r="C72" s="3"/>
      <c r="D72" s="3"/>
      <c r="E72" s="2" t="e">
        <f t="shared" si="43"/>
        <v>#DIV/0!</v>
      </c>
      <c r="F72" s="3"/>
      <c r="G72" s="3"/>
      <c r="H72">
        <f t="shared" si="71"/>
        <v>0</v>
      </c>
      <c r="L72">
        <f t="shared" si="45"/>
        <v>0</v>
      </c>
      <c r="M72">
        <f t="shared" si="46"/>
        <v>0</v>
      </c>
      <c r="O72">
        <f t="shared" si="47"/>
        <v>0</v>
      </c>
    </row>
    <row r="73" spans="2:15" x14ac:dyDescent="0.25">
      <c r="B73" s="3"/>
      <c r="C73" s="3"/>
      <c r="D73" s="3"/>
      <c r="E73" s="2" t="e">
        <f t="shared" si="43"/>
        <v>#DIV/0!</v>
      </c>
      <c r="F73" s="3"/>
      <c r="G73" s="3"/>
      <c r="H73">
        <f t="shared" si="71"/>
        <v>0</v>
      </c>
      <c r="L73">
        <f t="shared" si="45"/>
        <v>0</v>
      </c>
      <c r="M73">
        <f t="shared" si="46"/>
        <v>0</v>
      </c>
      <c r="O73">
        <f t="shared" si="47"/>
        <v>0</v>
      </c>
    </row>
    <row r="74" spans="2:15" x14ac:dyDescent="0.25">
      <c r="B74" s="3"/>
      <c r="C74" s="3"/>
      <c r="D74" s="3"/>
      <c r="E74" s="2" t="e">
        <f t="shared" si="43"/>
        <v>#DIV/0!</v>
      </c>
      <c r="F74" s="3"/>
      <c r="G74" s="3"/>
      <c r="H74">
        <f t="shared" si="71"/>
        <v>0</v>
      </c>
      <c r="L74">
        <f t="shared" si="45"/>
        <v>0</v>
      </c>
      <c r="M74">
        <f t="shared" si="46"/>
        <v>0</v>
      </c>
      <c r="O74">
        <f t="shared" si="47"/>
        <v>0</v>
      </c>
    </row>
    <row r="75" spans="2:15" x14ac:dyDescent="0.25">
      <c r="B75" s="3"/>
      <c r="C75" s="3"/>
      <c r="D75" s="3"/>
      <c r="E75" s="2" t="e">
        <f t="shared" si="43"/>
        <v>#DIV/0!</v>
      </c>
      <c r="F75" s="3"/>
      <c r="G75" s="3"/>
      <c r="H75">
        <f t="shared" si="71"/>
        <v>0</v>
      </c>
      <c r="L75">
        <f t="shared" si="45"/>
        <v>0</v>
      </c>
      <c r="M75">
        <f t="shared" si="46"/>
        <v>0</v>
      </c>
      <c r="O75">
        <f t="shared" si="47"/>
        <v>0</v>
      </c>
    </row>
    <row r="76" spans="2:15" x14ac:dyDescent="0.25">
      <c r="B76" s="3"/>
      <c r="C76" s="3"/>
      <c r="D76" s="3"/>
      <c r="E76" s="2" t="e">
        <f t="shared" si="43"/>
        <v>#DIV/0!</v>
      </c>
      <c r="F76" s="3"/>
      <c r="G76" s="3"/>
      <c r="H76">
        <f t="shared" si="71"/>
        <v>0</v>
      </c>
      <c r="L76">
        <f t="shared" si="45"/>
        <v>0</v>
      </c>
      <c r="M76">
        <f t="shared" si="46"/>
        <v>0</v>
      </c>
      <c r="O76">
        <f t="shared" si="47"/>
        <v>0</v>
      </c>
    </row>
    <row r="77" spans="2:15" x14ac:dyDescent="0.25">
      <c r="B77" s="3"/>
      <c r="C77" s="3"/>
      <c r="D77" s="3"/>
      <c r="E77" s="2" t="e">
        <f t="shared" si="43"/>
        <v>#DIV/0!</v>
      </c>
      <c r="F77" s="3"/>
      <c r="G77" s="3"/>
      <c r="H77">
        <f t="shared" si="71"/>
        <v>0</v>
      </c>
      <c r="L77">
        <f t="shared" si="45"/>
        <v>0</v>
      </c>
      <c r="M77">
        <f t="shared" si="46"/>
        <v>0</v>
      </c>
      <c r="O77">
        <f t="shared" si="47"/>
        <v>0</v>
      </c>
    </row>
    <row r="78" spans="2:15" x14ac:dyDescent="0.25">
      <c r="B78" s="3"/>
      <c r="C78" s="3"/>
      <c r="D78" s="3"/>
      <c r="E78" s="2" t="e">
        <f t="shared" si="43"/>
        <v>#DIV/0!</v>
      </c>
      <c r="F78" s="3"/>
      <c r="G78" s="3"/>
      <c r="H78">
        <f t="shared" si="71"/>
        <v>0</v>
      </c>
      <c r="L78">
        <f t="shared" si="45"/>
        <v>0</v>
      </c>
      <c r="M78">
        <f t="shared" si="46"/>
        <v>0</v>
      </c>
      <c r="O78">
        <f t="shared" si="47"/>
        <v>0</v>
      </c>
    </row>
    <row r="79" spans="2:15" x14ac:dyDescent="0.25">
      <c r="B79" s="3"/>
      <c r="C79" s="3"/>
      <c r="D79" s="3"/>
      <c r="E79" s="2" t="e">
        <f t="shared" si="43"/>
        <v>#DIV/0!</v>
      </c>
      <c r="F79" s="3"/>
      <c r="G79" s="3"/>
      <c r="H79">
        <f t="shared" si="71"/>
        <v>0</v>
      </c>
      <c r="L79">
        <f t="shared" si="45"/>
        <v>0</v>
      </c>
      <c r="M79">
        <f t="shared" si="46"/>
        <v>0</v>
      </c>
      <c r="O79">
        <f t="shared" si="47"/>
        <v>0</v>
      </c>
    </row>
    <row r="80" spans="2:15" x14ac:dyDescent="0.25">
      <c r="B80" s="3"/>
      <c r="C80" s="3"/>
      <c r="D80" s="3"/>
      <c r="E80" s="2" t="e">
        <f t="shared" si="43"/>
        <v>#DIV/0!</v>
      </c>
      <c r="F80" s="3"/>
      <c r="G80" s="3"/>
      <c r="H80">
        <f t="shared" si="71"/>
        <v>0</v>
      </c>
      <c r="L80">
        <f t="shared" si="45"/>
        <v>0</v>
      </c>
      <c r="M80">
        <f t="shared" si="46"/>
        <v>0</v>
      </c>
      <c r="O80">
        <f t="shared" si="47"/>
        <v>0</v>
      </c>
    </row>
    <row r="81" spans="2:15" x14ac:dyDescent="0.25">
      <c r="B81" s="3"/>
      <c r="C81" s="3"/>
      <c r="D81" s="3"/>
      <c r="E81" s="2" t="e">
        <f t="shared" si="43"/>
        <v>#DIV/0!</v>
      </c>
      <c r="F81" s="3"/>
      <c r="G81" s="3"/>
      <c r="H81">
        <f t="shared" si="71"/>
        <v>0</v>
      </c>
      <c r="L81">
        <f t="shared" si="45"/>
        <v>0</v>
      </c>
      <c r="M81">
        <f t="shared" si="46"/>
        <v>0</v>
      </c>
      <c r="O81">
        <f t="shared" si="47"/>
        <v>0</v>
      </c>
    </row>
    <row r="82" spans="2:15" x14ac:dyDescent="0.25">
      <c r="B82" s="3"/>
      <c r="C82" s="3"/>
      <c r="D82" s="3"/>
      <c r="E82" s="2" t="e">
        <f t="shared" si="43"/>
        <v>#DIV/0!</v>
      </c>
      <c r="F82" s="3"/>
      <c r="G82" s="3"/>
      <c r="H82">
        <f t="shared" si="71"/>
        <v>0</v>
      </c>
      <c r="L82">
        <f t="shared" si="45"/>
        <v>0</v>
      </c>
      <c r="M82">
        <f t="shared" si="46"/>
        <v>0</v>
      </c>
      <c r="O82">
        <f t="shared" si="47"/>
        <v>0</v>
      </c>
    </row>
    <row r="83" spans="2:15" x14ac:dyDescent="0.25">
      <c r="B83" s="3"/>
      <c r="C83" s="3"/>
      <c r="D83" s="3"/>
      <c r="E83" s="2" t="e">
        <f t="shared" si="43"/>
        <v>#DIV/0!</v>
      </c>
      <c r="F83" s="3"/>
      <c r="G83" s="3"/>
      <c r="H83">
        <f t="shared" si="71"/>
        <v>0</v>
      </c>
      <c r="L83">
        <f t="shared" si="45"/>
        <v>0</v>
      </c>
      <c r="M83">
        <f t="shared" si="46"/>
        <v>0</v>
      </c>
      <c r="O83">
        <f t="shared" si="47"/>
        <v>0</v>
      </c>
    </row>
    <row r="84" spans="2:15" x14ac:dyDescent="0.25">
      <c r="B84" s="3"/>
      <c r="C84" s="3"/>
      <c r="D84" s="3"/>
      <c r="E84" s="2" t="e">
        <f t="shared" si="43"/>
        <v>#DIV/0!</v>
      </c>
      <c r="F84" s="3"/>
      <c r="G84" s="3"/>
      <c r="H84">
        <f t="shared" si="71"/>
        <v>0</v>
      </c>
      <c r="L84">
        <f t="shared" si="45"/>
        <v>0</v>
      </c>
      <c r="M84">
        <f t="shared" si="46"/>
        <v>0</v>
      </c>
      <c r="O84">
        <f t="shared" si="47"/>
        <v>0</v>
      </c>
    </row>
    <row r="85" spans="2:15" x14ac:dyDescent="0.25">
      <c r="B85" s="3"/>
      <c r="C85" s="3"/>
      <c r="D85" s="3"/>
      <c r="E85" s="2" t="e">
        <f t="shared" si="43"/>
        <v>#DIV/0!</v>
      </c>
      <c r="F85" s="3"/>
      <c r="G85" s="3"/>
      <c r="H85">
        <f t="shared" si="71"/>
        <v>0</v>
      </c>
      <c r="L85">
        <f t="shared" si="45"/>
        <v>0</v>
      </c>
      <c r="M85">
        <f t="shared" si="46"/>
        <v>0</v>
      </c>
      <c r="O85">
        <f t="shared" si="47"/>
        <v>0</v>
      </c>
    </row>
    <row r="86" spans="2:15" x14ac:dyDescent="0.25">
      <c r="B86" s="3"/>
      <c r="C86" s="3"/>
      <c r="D86" s="3"/>
      <c r="E86" s="2" t="e">
        <f t="shared" si="43"/>
        <v>#DIV/0!</v>
      </c>
      <c r="F86" s="3"/>
      <c r="G86" s="3"/>
      <c r="H86">
        <f t="shared" si="71"/>
        <v>0</v>
      </c>
      <c r="L86">
        <f t="shared" si="45"/>
        <v>0</v>
      </c>
      <c r="M86">
        <f t="shared" si="46"/>
        <v>0</v>
      </c>
      <c r="O86">
        <f t="shared" si="47"/>
        <v>0</v>
      </c>
    </row>
    <row r="87" spans="2:15" x14ac:dyDescent="0.25">
      <c r="B87" s="3"/>
      <c r="C87" s="3"/>
      <c r="D87" s="3"/>
      <c r="E87" s="2" t="e">
        <f t="shared" si="43"/>
        <v>#DIV/0!</v>
      </c>
      <c r="F87" s="3"/>
      <c r="G87" s="3"/>
      <c r="H87">
        <f t="shared" si="71"/>
        <v>0</v>
      </c>
      <c r="L87">
        <f t="shared" si="45"/>
        <v>0</v>
      </c>
      <c r="M87">
        <f t="shared" si="46"/>
        <v>0</v>
      </c>
      <c r="O87">
        <f t="shared" si="47"/>
        <v>0</v>
      </c>
    </row>
    <row r="88" spans="2:15" x14ac:dyDescent="0.25">
      <c r="B88" s="3"/>
      <c r="C88" s="3"/>
      <c r="D88" s="3"/>
      <c r="E88" s="2" t="e">
        <f t="shared" si="43"/>
        <v>#DIV/0!</v>
      </c>
      <c r="F88" s="3"/>
      <c r="G88" s="3"/>
      <c r="H88">
        <f t="shared" si="71"/>
        <v>0</v>
      </c>
      <c r="L88">
        <f t="shared" si="45"/>
        <v>0</v>
      </c>
      <c r="M88">
        <f t="shared" si="46"/>
        <v>0</v>
      </c>
      <c r="O88">
        <f t="shared" si="47"/>
        <v>0</v>
      </c>
    </row>
    <row r="89" spans="2:15" ht="15.75" customHeight="1" x14ac:dyDescent="0.25">
      <c r="B89" s="3"/>
      <c r="C89" s="3"/>
      <c r="D89" s="3"/>
      <c r="E89" s="2" t="e">
        <f t="shared" si="43"/>
        <v>#DIV/0!</v>
      </c>
      <c r="F89" s="3"/>
      <c r="G89" s="3"/>
      <c r="H89">
        <f>F89-G89</f>
        <v>0</v>
      </c>
      <c r="L89">
        <f t="shared" si="45"/>
        <v>0</v>
      </c>
      <c r="M89">
        <f t="shared" si="46"/>
        <v>0</v>
      </c>
      <c r="O89">
        <f t="shared" si="47"/>
        <v>0</v>
      </c>
    </row>
    <row r="90" spans="2:15" ht="15" customHeight="1" x14ac:dyDescent="0.25">
      <c r="B90" s="3"/>
      <c r="C90" s="3"/>
      <c r="D90" s="3"/>
      <c r="E90" s="2" t="e">
        <f t="shared" si="43"/>
        <v>#DIV/0!</v>
      </c>
      <c r="F90" s="3"/>
      <c r="G90" s="3"/>
      <c r="H90">
        <f t="shared" ref="H90:H153" si="92">F90-G90</f>
        <v>0</v>
      </c>
      <c r="L90">
        <f t="shared" si="45"/>
        <v>0</v>
      </c>
      <c r="M90">
        <f t="shared" si="46"/>
        <v>0</v>
      </c>
      <c r="O90">
        <f t="shared" si="47"/>
        <v>0</v>
      </c>
    </row>
    <row r="91" spans="2:15" x14ac:dyDescent="0.25">
      <c r="B91" s="3"/>
      <c r="C91" s="3"/>
      <c r="D91" s="3"/>
      <c r="E91" s="2" t="e">
        <f t="shared" si="43"/>
        <v>#DIV/0!</v>
      </c>
      <c r="F91" s="3"/>
      <c r="G91" s="3"/>
      <c r="H91">
        <f t="shared" si="92"/>
        <v>0</v>
      </c>
      <c r="L91">
        <f t="shared" si="45"/>
        <v>0</v>
      </c>
      <c r="M91">
        <f t="shared" si="46"/>
        <v>0</v>
      </c>
      <c r="O91">
        <f t="shared" si="47"/>
        <v>0</v>
      </c>
    </row>
    <row r="92" spans="2:15" x14ac:dyDescent="0.25">
      <c r="B92" s="3"/>
      <c r="C92" s="3"/>
      <c r="D92" s="3"/>
      <c r="E92" s="2" t="e">
        <f t="shared" si="43"/>
        <v>#DIV/0!</v>
      </c>
      <c r="H92">
        <f t="shared" si="92"/>
        <v>0</v>
      </c>
      <c r="L92">
        <v>0</v>
      </c>
      <c r="M92">
        <f t="shared" si="46"/>
        <v>0</v>
      </c>
      <c r="O92">
        <f t="shared" si="47"/>
        <v>0</v>
      </c>
    </row>
    <row r="93" spans="2:15" ht="14.25" customHeight="1" x14ac:dyDescent="0.25">
      <c r="B93" s="3"/>
      <c r="C93" s="3"/>
      <c r="D93" s="3"/>
      <c r="E93" s="2" t="e">
        <f t="shared" si="43"/>
        <v>#DIV/0!</v>
      </c>
      <c r="H93">
        <f t="shared" si="92"/>
        <v>0</v>
      </c>
      <c r="L93">
        <v>0</v>
      </c>
      <c r="M93">
        <f t="shared" si="46"/>
        <v>0</v>
      </c>
      <c r="O93">
        <f t="shared" si="47"/>
        <v>0</v>
      </c>
    </row>
    <row r="94" spans="2:15" x14ac:dyDescent="0.25">
      <c r="B94" s="3"/>
      <c r="C94" s="3"/>
      <c r="D94" s="3"/>
      <c r="E94" s="2" t="e">
        <f t="shared" si="43"/>
        <v>#DIV/0!</v>
      </c>
      <c r="H94">
        <f t="shared" si="92"/>
        <v>0</v>
      </c>
      <c r="L94">
        <f t="shared" ref="L94:L101" si="93">B94*10</f>
        <v>0</v>
      </c>
      <c r="M94">
        <f t="shared" si="46"/>
        <v>0</v>
      </c>
      <c r="O94">
        <f t="shared" si="47"/>
        <v>0</v>
      </c>
    </row>
    <row r="95" spans="2:15" x14ac:dyDescent="0.25">
      <c r="B95" s="3"/>
      <c r="C95" s="3"/>
      <c r="D95" s="3"/>
      <c r="E95" s="2" t="e">
        <f t="shared" si="43"/>
        <v>#DIV/0!</v>
      </c>
      <c r="H95">
        <f t="shared" si="92"/>
        <v>0</v>
      </c>
      <c r="L95">
        <f t="shared" si="93"/>
        <v>0</v>
      </c>
      <c r="M95">
        <f t="shared" si="46"/>
        <v>0</v>
      </c>
      <c r="O95">
        <f>SUM(I95:N95)</f>
        <v>0</v>
      </c>
    </row>
    <row r="96" spans="2:15" x14ac:dyDescent="0.25">
      <c r="B96" s="3"/>
      <c r="C96" s="3"/>
      <c r="D96" s="3"/>
      <c r="E96" s="2" t="e">
        <f t="shared" si="43"/>
        <v>#DIV/0!</v>
      </c>
      <c r="H96">
        <f t="shared" si="92"/>
        <v>0</v>
      </c>
      <c r="L96">
        <f t="shared" si="93"/>
        <v>0</v>
      </c>
      <c r="M96">
        <f t="shared" si="46"/>
        <v>0</v>
      </c>
      <c r="O96">
        <f t="shared" ref="O96:O159" si="94">SUM(I96:N96)</f>
        <v>0</v>
      </c>
    </row>
    <row r="97" spans="2:15" x14ac:dyDescent="0.25">
      <c r="B97" s="3"/>
      <c r="C97" s="3"/>
      <c r="D97" s="3"/>
      <c r="E97" s="2" t="e">
        <f t="shared" si="43"/>
        <v>#DIV/0!</v>
      </c>
      <c r="L97">
        <f t="shared" si="93"/>
        <v>0</v>
      </c>
      <c r="M97">
        <f t="shared" si="46"/>
        <v>0</v>
      </c>
      <c r="O97">
        <f t="shared" si="94"/>
        <v>0</v>
      </c>
    </row>
    <row r="98" spans="2:15" x14ac:dyDescent="0.25">
      <c r="B98" s="3"/>
      <c r="C98" s="3"/>
      <c r="D98" s="3"/>
      <c r="E98" s="2" t="e">
        <f t="shared" si="43"/>
        <v>#DIV/0!</v>
      </c>
      <c r="H98">
        <f t="shared" ref="H98:H103" si="95">F98-G98</f>
        <v>0</v>
      </c>
      <c r="L98">
        <f t="shared" si="93"/>
        <v>0</v>
      </c>
      <c r="M98">
        <f t="shared" si="46"/>
        <v>0</v>
      </c>
      <c r="O98">
        <f t="shared" si="94"/>
        <v>0</v>
      </c>
    </row>
    <row r="99" spans="2:15" x14ac:dyDescent="0.25">
      <c r="B99" s="3"/>
      <c r="C99" s="3"/>
      <c r="D99" s="3"/>
      <c r="E99" s="2" t="e">
        <f t="shared" si="43"/>
        <v>#DIV/0!</v>
      </c>
      <c r="H99">
        <f t="shared" si="95"/>
        <v>0</v>
      </c>
      <c r="L99">
        <f t="shared" si="93"/>
        <v>0</v>
      </c>
      <c r="M99">
        <f t="shared" si="46"/>
        <v>0</v>
      </c>
      <c r="O99">
        <f t="shared" si="94"/>
        <v>0</v>
      </c>
    </row>
    <row r="100" spans="2:15" x14ac:dyDescent="0.25">
      <c r="B100" s="3"/>
      <c r="C100" s="3"/>
      <c r="D100" s="3"/>
      <c r="E100" s="2" t="e">
        <f t="shared" si="43"/>
        <v>#DIV/0!</v>
      </c>
      <c r="H100">
        <f t="shared" si="95"/>
        <v>0</v>
      </c>
      <c r="L100">
        <f t="shared" si="93"/>
        <v>0</v>
      </c>
      <c r="M100">
        <f t="shared" si="46"/>
        <v>0</v>
      </c>
      <c r="O100">
        <f t="shared" si="94"/>
        <v>0</v>
      </c>
    </row>
    <row r="101" spans="2:15" x14ac:dyDescent="0.25">
      <c r="B101" s="3"/>
      <c r="C101" s="3"/>
      <c r="D101" s="3"/>
      <c r="E101" s="2" t="e">
        <f t="shared" si="43"/>
        <v>#DIV/0!</v>
      </c>
      <c r="H101">
        <f t="shared" si="95"/>
        <v>0</v>
      </c>
      <c r="L101">
        <f t="shared" si="93"/>
        <v>0</v>
      </c>
      <c r="M101">
        <f t="shared" si="46"/>
        <v>0</v>
      </c>
      <c r="O101">
        <f t="shared" si="94"/>
        <v>0</v>
      </c>
    </row>
    <row r="102" spans="2:15" ht="14.25" customHeight="1" x14ac:dyDescent="0.25">
      <c r="B102" s="3"/>
      <c r="C102" s="3"/>
      <c r="D102" s="3"/>
      <c r="E102" s="2" t="e">
        <f t="shared" ref="E102:E165" si="96">(B102)/(B102+C102+D102)</f>
        <v>#DIV/0!</v>
      </c>
      <c r="H102">
        <f t="shared" si="95"/>
        <v>0</v>
      </c>
      <c r="L102">
        <v>0</v>
      </c>
      <c r="M102">
        <f t="shared" ref="M102:M141" si="97">D102*5</f>
        <v>0</v>
      </c>
      <c r="O102">
        <f t="shared" si="94"/>
        <v>0</v>
      </c>
    </row>
    <row r="103" spans="2:15" x14ac:dyDescent="0.25">
      <c r="B103" s="3"/>
      <c r="C103" s="3"/>
      <c r="D103" s="3"/>
      <c r="E103" s="2" t="e">
        <f t="shared" si="96"/>
        <v>#DIV/0!</v>
      </c>
      <c r="H103">
        <f t="shared" si="95"/>
        <v>0</v>
      </c>
      <c r="L103">
        <f t="shared" ref="L103:L166" si="98">B103*10</f>
        <v>0</v>
      </c>
      <c r="M103">
        <f t="shared" si="97"/>
        <v>0</v>
      </c>
      <c r="O103">
        <f t="shared" si="94"/>
        <v>0</v>
      </c>
    </row>
    <row r="104" spans="2:15" x14ac:dyDescent="0.25">
      <c r="B104" s="3"/>
      <c r="C104" s="3"/>
      <c r="D104" s="3"/>
      <c r="E104" s="2" t="e">
        <f t="shared" si="96"/>
        <v>#DIV/0!</v>
      </c>
      <c r="H104">
        <f t="shared" si="92"/>
        <v>0</v>
      </c>
      <c r="L104">
        <f t="shared" si="98"/>
        <v>0</v>
      </c>
      <c r="M104">
        <f t="shared" si="97"/>
        <v>0</v>
      </c>
      <c r="O104">
        <f t="shared" si="94"/>
        <v>0</v>
      </c>
    </row>
    <row r="105" spans="2:15" x14ac:dyDescent="0.25">
      <c r="B105" s="3"/>
      <c r="C105" s="3"/>
      <c r="D105" s="3"/>
      <c r="E105" s="2" t="e">
        <f t="shared" si="96"/>
        <v>#DIV/0!</v>
      </c>
      <c r="H105">
        <f t="shared" si="92"/>
        <v>0</v>
      </c>
      <c r="L105">
        <f t="shared" si="98"/>
        <v>0</v>
      </c>
      <c r="M105">
        <f t="shared" si="97"/>
        <v>0</v>
      </c>
      <c r="O105">
        <f t="shared" si="94"/>
        <v>0</v>
      </c>
    </row>
    <row r="106" spans="2:15" x14ac:dyDescent="0.25">
      <c r="B106" s="3"/>
      <c r="C106" s="3"/>
      <c r="D106" s="3"/>
      <c r="E106" s="2" t="e">
        <f t="shared" si="96"/>
        <v>#DIV/0!</v>
      </c>
      <c r="H106">
        <f t="shared" si="92"/>
        <v>0</v>
      </c>
      <c r="L106">
        <f t="shared" si="98"/>
        <v>0</v>
      </c>
      <c r="M106">
        <f t="shared" si="97"/>
        <v>0</v>
      </c>
      <c r="O106">
        <f t="shared" si="94"/>
        <v>0</v>
      </c>
    </row>
    <row r="107" spans="2:15" ht="14.25" customHeight="1" x14ac:dyDescent="0.25">
      <c r="B107" s="3"/>
      <c r="C107" s="3"/>
      <c r="D107" s="3"/>
      <c r="E107" s="2" t="e">
        <f t="shared" si="96"/>
        <v>#DIV/0!</v>
      </c>
      <c r="H107">
        <f t="shared" si="92"/>
        <v>0</v>
      </c>
      <c r="L107">
        <v>0</v>
      </c>
      <c r="M107">
        <f t="shared" si="97"/>
        <v>0</v>
      </c>
      <c r="O107">
        <f t="shared" si="94"/>
        <v>0</v>
      </c>
    </row>
    <row r="108" spans="2:15" ht="14.25" customHeight="1" x14ac:dyDescent="0.25">
      <c r="B108" s="3"/>
      <c r="C108" s="3"/>
      <c r="D108" s="3"/>
      <c r="E108" s="2" t="e">
        <f t="shared" si="96"/>
        <v>#DIV/0!</v>
      </c>
      <c r="H108">
        <f t="shared" si="92"/>
        <v>0</v>
      </c>
      <c r="L108">
        <v>0</v>
      </c>
      <c r="M108">
        <f t="shared" si="97"/>
        <v>0</v>
      </c>
      <c r="O108">
        <f t="shared" si="94"/>
        <v>0</v>
      </c>
    </row>
    <row r="109" spans="2:15" x14ac:dyDescent="0.25">
      <c r="B109" s="3"/>
      <c r="C109" s="3"/>
      <c r="D109" s="3"/>
      <c r="E109" s="2" t="e">
        <f t="shared" si="96"/>
        <v>#DIV/0!</v>
      </c>
      <c r="H109">
        <f t="shared" si="92"/>
        <v>0</v>
      </c>
      <c r="L109">
        <f t="shared" ref="L109" si="99">B109*10</f>
        <v>0</v>
      </c>
      <c r="M109">
        <f t="shared" si="97"/>
        <v>0</v>
      </c>
      <c r="O109">
        <f t="shared" si="94"/>
        <v>0</v>
      </c>
    </row>
    <row r="110" spans="2:15" x14ac:dyDescent="0.25">
      <c r="B110" s="3"/>
      <c r="C110" s="3"/>
      <c r="D110" s="3"/>
      <c r="E110" s="2" t="e">
        <f t="shared" si="96"/>
        <v>#DIV/0!</v>
      </c>
      <c r="H110">
        <f t="shared" si="92"/>
        <v>0</v>
      </c>
      <c r="L110">
        <f t="shared" si="98"/>
        <v>0</v>
      </c>
      <c r="M110">
        <f t="shared" si="97"/>
        <v>0</v>
      </c>
      <c r="O110">
        <f t="shared" si="94"/>
        <v>0</v>
      </c>
    </row>
    <row r="111" spans="2:15" x14ac:dyDescent="0.25">
      <c r="B111" s="3"/>
      <c r="C111" s="3"/>
      <c r="D111" s="3"/>
      <c r="E111" s="2" t="e">
        <f t="shared" si="96"/>
        <v>#DIV/0!</v>
      </c>
      <c r="H111">
        <f t="shared" si="92"/>
        <v>0</v>
      </c>
      <c r="L111">
        <f t="shared" si="98"/>
        <v>0</v>
      </c>
      <c r="M111">
        <f t="shared" si="97"/>
        <v>0</v>
      </c>
      <c r="O111">
        <f t="shared" si="94"/>
        <v>0</v>
      </c>
    </row>
    <row r="112" spans="2:15" x14ac:dyDescent="0.25">
      <c r="B112" s="3"/>
      <c r="C112" s="3"/>
      <c r="D112" s="3"/>
      <c r="E112" s="2" t="e">
        <f t="shared" si="96"/>
        <v>#DIV/0!</v>
      </c>
      <c r="H112">
        <f t="shared" si="92"/>
        <v>0</v>
      </c>
      <c r="L112">
        <f t="shared" si="98"/>
        <v>0</v>
      </c>
      <c r="M112">
        <f t="shared" si="97"/>
        <v>0</v>
      </c>
      <c r="O112">
        <f t="shared" si="94"/>
        <v>0</v>
      </c>
    </row>
    <row r="113" spans="2:15" x14ac:dyDescent="0.25">
      <c r="B113" s="3"/>
      <c r="C113" s="3"/>
      <c r="D113" s="3"/>
      <c r="E113" s="2" t="e">
        <f t="shared" si="96"/>
        <v>#DIV/0!</v>
      </c>
      <c r="H113">
        <f t="shared" si="92"/>
        <v>0</v>
      </c>
      <c r="L113">
        <f t="shared" si="98"/>
        <v>0</v>
      </c>
      <c r="M113">
        <f t="shared" si="97"/>
        <v>0</v>
      </c>
      <c r="O113">
        <f t="shared" si="94"/>
        <v>0</v>
      </c>
    </row>
    <row r="114" spans="2:15" x14ac:dyDescent="0.25">
      <c r="B114" s="3"/>
      <c r="C114" s="3"/>
      <c r="D114" s="3"/>
      <c r="E114" s="2" t="e">
        <f t="shared" si="96"/>
        <v>#DIV/0!</v>
      </c>
      <c r="H114">
        <f t="shared" si="92"/>
        <v>0</v>
      </c>
      <c r="L114">
        <f t="shared" si="98"/>
        <v>0</v>
      </c>
      <c r="M114">
        <f t="shared" si="97"/>
        <v>0</v>
      </c>
      <c r="O114">
        <f t="shared" si="94"/>
        <v>0</v>
      </c>
    </row>
    <row r="115" spans="2:15" x14ac:dyDescent="0.25">
      <c r="B115" s="3"/>
      <c r="C115" s="3"/>
      <c r="D115" s="3"/>
      <c r="E115" s="2" t="e">
        <f t="shared" si="96"/>
        <v>#DIV/0!</v>
      </c>
      <c r="H115">
        <f t="shared" si="92"/>
        <v>0</v>
      </c>
      <c r="L115">
        <f t="shared" si="98"/>
        <v>0</v>
      </c>
      <c r="M115">
        <f t="shared" si="97"/>
        <v>0</v>
      </c>
      <c r="O115">
        <f t="shared" si="94"/>
        <v>0</v>
      </c>
    </row>
    <row r="116" spans="2:15" x14ac:dyDescent="0.25">
      <c r="B116" s="3"/>
      <c r="C116" s="3"/>
      <c r="D116" s="3"/>
      <c r="E116" s="2" t="e">
        <f t="shared" si="96"/>
        <v>#DIV/0!</v>
      </c>
      <c r="H116">
        <f t="shared" si="92"/>
        <v>0</v>
      </c>
      <c r="L116">
        <f t="shared" si="98"/>
        <v>0</v>
      </c>
      <c r="M116">
        <f t="shared" si="97"/>
        <v>0</v>
      </c>
      <c r="O116">
        <f t="shared" si="94"/>
        <v>0</v>
      </c>
    </row>
    <row r="117" spans="2:15" x14ac:dyDescent="0.25">
      <c r="B117" s="3"/>
      <c r="C117" s="3"/>
      <c r="D117" s="3"/>
      <c r="E117" s="2" t="e">
        <f t="shared" si="96"/>
        <v>#DIV/0!</v>
      </c>
      <c r="H117">
        <f t="shared" si="92"/>
        <v>0</v>
      </c>
      <c r="L117">
        <f t="shared" si="98"/>
        <v>0</v>
      </c>
      <c r="M117">
        <f t="shared" si="97"/>
        <v>0</v>
      </c>
      <c r="O117">
        <f t="shared" si="94"/>
        <v>0</v>
      </c>
    </row>
    <row r="118" spans="2:15" ht="14.25" customHeight="1" x14ac:dyDescent="0.25">
      <c r="B118" s="3"/>
      <c r="C118" s="3"/>
      <c r="D118" s="3"/>
      <c r="E118" s="2" t="e">
        <f t="shared" si="96"/>
        <v>#DIV/0!</v>
      </c>
      <c r="H118">
        <f t="shared" si="92"/>
        <v>0</v>
      </c>
      <c r="L118">
        <v>0</v>
      </c>
      <c r="M118">
        <f t="shared" si="97"/>
        <v>0</v>
      </c>
      <c r="O118">
        <f t="shared" si="94"/>
        <v>0</v>
      </c>
    </row>
    <row r="119" spans="2:15" ht="14.25" customHeight="1" x14ac:dyDescent="0.25">
      <c r="B119" s="3"/>
      <c r="C119" s="3"/>
      <c r="D119" s="3"/>
      <c r="E119" s="2" t="e">
        <f t="shared" si="96"/>
        <v>#DIV/0!</v>
      </c>
      <c r="H119">
        <f t="shared" si="92"/>
        <v>0</v>
      </c>
      <c r="L119">
        <v>0</v>
      </c>
      <c r="M119">
        <f t="shared" si="97"/>
        <v>0</v>
      </c>
      <c r="O119">
        <f t="shared" si="94"/>
        <v>0</v>
      </c>
    </row>
    <row r="120" spans="2:15" x14ac:dyDescent="0.25">
      <c r="B120" s="3"/>
      <c r="C120" s="3"/>
      <c r="D120" s="3"/>
      <c r="E120" s="2" t="e">
        <f t="shared" si="96"/>
        <v>#DIV/0!</v>
      </c>
      <c r="H120">
        <f t="shared" si="92"/>
        <v>0</v>
      </c>
      <c r="L120">
        <f t="shared" si="98"/>
        <v>0</v>
      </c>
      <c r="M120">
        <f t="shared" si="97"/>
        <v>0</v>
      </c>
      <c r="O120">
        <f t="shared" si="94"/>
        <v>0</v>
      </c>
    </row>
    <row r="121" spans="2:15" ht="14.25" customHeight="1" x14ac:dyDescent="0.25">
      <c r="B121" s="3"/>
      <c r="C121" s="3"/>
      <c r="D121" s="3"/>
      <c r="E121" s="2" t="e">
        <f t="shared" si="96"/>
        <v>#DIV/0!</v>
      </c>
      <c r="H121">
        <f t="shared" si="92"/>
        <v>0</v>
      </c>
      <c r="L121">
        <v>0</v>
      </c>
      <c r="M121">
        <f t="shared" si="97"/>
        <v>0</v>
      </c>
      <c r="O121">
        <f t="shared" si="94"/>
        <v>0</v>
      </c>
    </row>
    <row r="122" spans="2:15" x14ac:dyDescent="0.25">
      <c r="B122" s="3"/>
      <c r="C122" s="3"/>
      <c r="D122" s="3"/>
      <c r="E122" s="2" t="e">
        <f t="shared" si="96"/>
        <v>#DIV/0!</v>
      </c>
      <c r="H122">
        <f t="shared" si="92"/>
        <v>0</v>
      </c>
      <c r="L122">
        <f t="shared" ref="L122:L124" si="100">B122*10</f>
        <v>0</v>
      </c>
      <c r="M122">
        <f t="shared" si="97"/>
        <v>0</v>
      </c>
      <c r="O122">
        <f t="shared" si="94"/>
        <v>0</v>
      </c>
    </row>
    <row r="123" spans="2:15" x14ac:dyDescent="0.25">
      <c r="B123" s="3"/>
      <c r="C123" s="3"/>
      <c r="D123" s="3"/>
      <c r="E123" s="2" t="e">
        <f t="shared" si="96"/>
        <v>#DIV/0!</v>
      </c>
      <c r="H123">
        <f t="shared" si="92"/>
        <v>0</v>
      </c>
      <c r="L123">
        <f t="shared" si="100"/>
        <v>0</v>
      </c>
      <c r="M123">
        <f t="shared" si="97"/>
        <v>0</v>
      </c>
      <c r="O123">
        <f t="shared" si="94"/>
        <v>0</v>
      </c>
    </row>
    <row r="124" spans="2:15" ht="16.5" customHeight="1" x14ac:dyDescent="0.25">
      <c r="B124" s="3"/>
      <c r="C124" s="3"/>
      <c r="D124" s="3"/>
      <c r="E124" s="2" t="e">
        <f t="shared" si="96"/>
        <v>#DIV/0!</v>
      </c>
      <c r="H124">
        <f t="shared" si="92"/>
        <v>0</v>
      </c>
      <c r="L124">
        <f t="shared" si="100"/>
        <v>0</v>
      </c>
      <c r="M124">
        <f t="shared" si="97"/>
        <v>0</v>
      </c>
      <c r="O124">
        <f t="shared" si="94"/>
        <v>0</v>
      </c>
    </row>
    <row r="125" spans="2:15" ht="14.25" customHeight="1" x14ac:dyDescent="0.25">
      <c r="B125" s="3"/>
      <c r="C125" s="3"/>
      <c r="D125" s="3"/>
      <c r="E125" s="2" t="e">
        <f t="shared" si="96"/>
        <v>#DIV/0!</v>
      </c>
      <c r="H125">
        <f t="shared" si="92"/>
        <v>0</v>
      </c>
      <c r="L125">
        <v>0</v>
      </c>
      <c r="M125">
        <f t="shared" si="97"/>
        <v>0</v>
      </c>
      <c r="O125">
        <f t="shared" si="94"/>
        <v>0</v>
      </c>
    </row>
    <row r="126" spans="2:15" x14ac:dyDescent="0.25">
      <c r="B126" s="3"/>
      <c r="C126" s="3"/>
      <c r="D126" s="3"/>
      <c r="E126" s="2" t="e">
        <f t="shared" si="96"/>
        <v>#DIV/0!</v>
      </c>
      <c r="H126">
        <f t="shared" si="92"/>
        <v>0</v>
      </c>
      <c r="L126">
        <f t="shared" ref="L126" si="101">B126*10</f>
        <v>0</v>
      </c>
      <c r="M126">
        <f t="shared" si="97"/>
        <v>0</v>
      </c>
      <c r="O126">
        <f t="shared" si="94"/>
        <v>0</v>
      </c>
    </row>
    <row r="127" spans="2:15" x14ac:dyDescent="0.25">
      <c r="B127" s="3"/>
      <c r="C127" s="3"/>
      <c r="D127" s="3"/>
      <c r="E127" s="2" t="e">
        <f t="shared" si="96"/>
        <v>#DIV/0!</v>
      </c>
      <c r="H127">
        <f t="shared" si="92"/>
        <v>0</v>
      </c>
      <c r="L127">
        <f t="shared" si="98"/>
        <v>0</v>
      </c>
      <c r="M127">
        <f t="shared" si="97"/>
        <v>0</v>
      </c>
      <c r="O127">
        <f t="shared" si="94"/>
        <v>0</v>
      </c>
    </row>
    <row r="128" spans="2:15" x14ac:dyDescent="0.25">
      <c r="B128" s="3"/>
      <c r="C128" s="3"/>
      <c r="D128" s="3"/>
      <c r="E128" s="2" t="e">
        <f t="shared" si="96"/>
        <v>#DIV/0!</v>
      </c>
      <c r="H128">
        <f t="shared" si="92"/>
        <v>0</v>
      </c>
      <c r="L128">
        <f t="shared" si="98"/>
        <v>0</v>
      </c>
      <c r="M128">
        <f t="shared" si="97"/>
        <v>0</v>
      </c>
      <c r="O128">
        <f t="shared" si="94"/>
        <v>0</v>
      </c>
    </row>
    <row r="129" spans="2:15" ht="14.25" customHeight="1" x14ac:dyDescent="0.25">
      <c r="B129" s="3"/>
      <c r="C129" s="3"/>
      <c r="D129" s="3"/>
      <c r="E129" s="2" t="e">
        <f t="shared" si="96"/>
        <v>#DIV/0!</v>
      </c>
      <c r="H129">
        <f t="shared" si="92"/>
        <v>0</v>
      </c>
      <c r="L129">
        <v>0</v>
      </c>
      <c r="M129">
        <f t="shared" si="97"/>
        <v>0</v>
      </c>
      <c r="O129">
        <f t="shared" si="94"/>
        <v>0</v>
      </c>
    </row>
    <row r="130" spans="2:15" x14ac:dyDescent="0.25">
      <c r="B130" s="3"/>
      <c r="C130" s="3"/>
      <c r="D130" s="3"/>
      <c r="E130" s="2" t="e">
        <f t="shared" si="96"/>
        <v>#DIV/0!</v>
      </c>
      <c r="H130">
        <f t="shared" si="92"/>
        <v>0</v>
      </c>
      <c r="L130">
        <f t="shared" si="98"/>
        <v>0</v>
      </c>
      <c r="M130">
        <f t="shared" si="97"/>
        <v>0</v>
      </c>
      <c r="O130">
        <f t="shared" si="94"/>
        <v>0</v>
      </c>
    </row>
    <row r="131" spans="2:15" x14ac:dyDescent="0.25">
      <c r="B131" s="3"/>
      <c r="C131" s="3"/>
      <c r="D131" s="3"/>
      <c r="E131" s="2" t="e">
        <f t="shared" si="96"/>
        <v>#DIV/0!</v>
      </c>
      <c r="H131">
        <f t="shared" si="92"/>
        <v>0</v>
      </c>
      <c r="L131">
        <f t="shared" si="98"/>
        <v>0</v>
      </c>
      <c r="M131">
        <f t="shared" si="97"/>
        <v>0</v>
      </c>
      <c r="O131">
        <f t="shared" si="94"/>
        <v>0</v>
      </c>
    </row>
    <row r="132" spans="2:15" x14ac:dyDescent="0.25">
      <c r="B132" s="3"/>
      <c r="C132" s="3"/>
      <c r="D132" s="3"/>
      <c r="E132" s="2" t="e">
        <f t="shared" si="96"/>
        <v>#DIV/0!</v>
      </c>
      <c r="H132">
        <f t="shared" si="92"/>
        <v>0</v>
      </c>
      <c r="L132">
        <f t="shared" si="98"/>
        <v>0</v>
      </c>
      <c r="M132">
        <f t="shared" si="97"/>
        <v>0</v>
      </c>
      <c r="O132">
        <f t="shared" si="94"/>
        <v>0</v>
      </c>
    </row>
    <row r="133" spans="2:15" x14ac:dyDescent="0.25">
      <c r="B133" s="3"/>
      <c r="C133" s="3"/>
      <c r="D133" s="3"/>
      <c r="E133" s="2" t="e">
        <f t="shared" si="96"/>
        <v>#DIV/0!</v>
      </c>
      <c r="H133">
        <f t="shared" si="92"/>
        <v>0</v>
      </c>
      <c r="L133">
        <f t="shared" si="98"/>
        <v>0</v>
      </c>
      <c r="M133">
        <f t="shared" si="97"/>
        <v>0</v>
      </c>
      <c r="O133">
        <f t="shared" si="94"/>
        <v>0</v>
      </c>
    </row>
    <row r="134" spans="2:15" x14ac:dyDescent="0.25">
      <c r="B134" s="3"/>
      <c r="C134" s="3"/>
      <c r="D134" s="3"/>
      <c r="E134" s="2" t="e">
        <f t="shared" si="96"/>
        <v>#DIV/0!</v>
      </c>
      <c r="H134">
        <f t="shared" si="92"/>
        <v>0</v>
      </c>
      <c r="L134">
        <f t="shared" si="98"/>
        <v>0</v>
      </c>
      <c r="M134">
        <f t="shared" si="97"/>
        <v>0</v>
      </c>
      <c r="O134">
        <f t="shared" si="94"/>
        <v>0</v>
      </c>
    </row>
    <row r="135" spans="2:15" x14ac:dyDescent="0.25">
      <c r="E135" s="2" t="e">
        <f t="shared" si="96"/>
        <v>#DIV/0!</v>
      </c>
      <c r="H135">
        <f t="shared" si="92"/>
        <v>0</v>
      </c>
      <c r="L135">
        <f t="shared" si="98"/>
        <v>0</v>
      </c>
      <c r="M135">
        <f t="shared" si="97"/>
        <v>0</v>
      </c>
      <c r="O135">
        <f t="shared" si="94"/>
        <v>0</v>
      </c>
    </row>
    <row r="136" spans="2:15" x14ac:dyDescent="0.25">
      <c r="E136" s="2" t="e">
        <f t="shared" si="96"/>
        <v>#DIV/0!</v>
      </c>
      <c r="H136">
        <f t="shared" si="92"/>
        <v>0</v>
      </c>
      <c r="L136">
        <f t="shared" si="98"/>
        <v>0</v>
      </c>
      <c r="M136">
        <f t="shared" si="97"/>
        <v>0</v>
      </c>
      <c r="O136">
        <f t="shared" si="94"/>
        <v>0</v>
      </c>
    </row>
    <row r="137" spans="2:15" x14ac:dyDescent="0.25">
      <c r="E137" s="2" t="e">
        <f t="shared" si="96"/>
        <v>#DIV/0!</v>
      </c>
      <c r="H137">
        <f t="shared" si="92"/>
        <v>0</v>
      </c>
      <c r="L137">
        <f t="shared" si="98"/>
        <v>0</v>
      </c>
      <c r="M137">
        <f t="shared" si="97"/>
        <v>0</v>
      </c>
      <c r="O137">
        <f t="shared" si="94"/>
        <v>0</v>
      </c>
    </row>
    <row r="138" spans="2:15" x14ac:dyDescent="0.25">
      <c r="E138" s="2" t="e">
        <f t="shared" si="96"/>
        <v>#DIV/0!</v>
      </c>
      <c r="H138">
        <f t="shared" si="92"/>
        <v>0</v>
      </c>
      <c r="L138">
        <f t="shared" si="98"/>
        <v>0</v>
      </c>
      <c r="M138">
        <f t="shared" si="97"/>
        <v>0</v>
      </c>
      <c r="O138">
        <f t="shared" si="94"/>
        <v>0</v>
      </c>
    </row>
    <row r="139" spans="2:15" x14ac:dyDescent="0.25">
      <c r="E139" s="2" t="e">
        <f t="shared" si="96"/>
        <v>#DIV/0!</v>
      </c>
      <c r="H139">
        <f t="shared" si="92"/>
        <v>0</v>
      </c>
      <c r="L139">
        <f t="shared" si="98"/>
        <v>0</v>
      </c>
      <c r="M139">
        <f t="shared" si="97"/>
        <v>0</v>
      </c>
      <c r="O139">
        <f t="shared" si="94"/>
        <v>0</v>
      </c>
    </row>
    <row r="140" spans="2:15" x14ac:dyDescent="0.25">
      <c r="E140" s="2" t="e">
        <f t="shared" si="96"/>
        <v>#DIV/0!</v>
      </c>
      <c r="H140">
        <f t="shared" si="92"/>
        <v>0</v>
      </c>
      <c r="L140">
        <f t="shared" si="98"/>
        <v>0</v>
      </c>
      <c r="M140">
        <f t="shared" si="97"/>
        <v>0</v>
      </c>
      <c r="O140">
        <f t="shared" si="94"/>
        <v>0</v>
      </c>
    </row>
    <row r="141" spans="2:15" x14ac:dyDescent="0.25">
      <c r="E141" s="2" t="e">
        <f t="shared" si="96"/>
        <v>#DIV/0!</v>
      </c>
      <c r="H141">
        <f t="shared" si="92"/>
        <v>0</v>
      </c>
      <c r="L141">
        <f t="shared" si="98"/>
        <v>0</v>
      </c>
      <c r="M141">
        <f t="shared" si="97"/>
        <v>0</v>
      </c>
      <c r="O141">
        <f t="shared" si="94"/>
        <v>0</v>
      </c>
    </row>
    <row r="142" spans="2:15" x14ac:dyDescent="0.25">
      <c r="E142" s="2" t="e">
        <f t="shared" si="96"/>
        <v>#DIV/0!</v>
      </c>
      <c r="H142">
        <f t="shared" si="92"/>
        <v>0</v>
      </c>
      <c r="L142">
        <f t="shared" si="98"/>
        <v>0</v>
      </c>
      <c r="M142">
        <v>0</v>
      </c>
      <c r="O142">
        <f t="shared" si="94"/>
        <v>0</v>
      </c>
    </row>
    <row r="143" spans="2:15" x14ac:dyDescent="0.25">
      <c r="E143" s="2" t="e">
        <f t="shared" si="96"/>
        <v>#DIV/0!</v>
      </c>
      <c r="H143">
        <f t="shared" si="92"/>
        <v>0</v>
      </c>
      <c r="L143">
        <f t="shared" si="98"/>
        <v>0</v>
      </c>
      <c r="M143">
        <f t="shared" ref="M143:M201" si="102">D143*5</f>
        <v>0</v>
      </c>
      <c r="O143">
        <f t="shared" si="94"/>
        <v>0</v>
      </c>
    </row>
    <row r="144" spans="2:15" x14ac:dyDescent="0.25">
      <c r="E144" s="2" t="e">
        <f t="shared" si="96"/>
        <v>#DIV/0!</v>
      </c>
      <c r="H144">
        <f t="shared" si="92"/>
        <v>0</v>
      </c>
      <c r="L144">
        <f t="shared" si="98"/>
        <v>0</v>
      </c>
      <c r="M144">
        <f t="shared" si="102"/>
        <v>0</v>
      </c>
      <c r="O144">
        <f t="shared" si="94"/>
        <v>0</v>
      </c>
    </row>
    <row r="145" spans="5:15" x14ac:dyDescent="0.25">
      <c r="E145" s="2" t="e">
        <f t="shared" si="96"/>
        <v>#DIV/0!</v>
      </c>
      <c r="H145">
        <f t="shared" si="92"/>
        <v>0</v>
      </c>
      <c r="L145">
        <f t="shared" si="98"/>
        <v>0</v>
      </c>
      <c r="M145">
        <f t="shared" si="102"/>
        <v>0</v>
      </c>
      <c r="O145">
        <f t="shared" si="94"/>
        <v>0</v>
      </c>
    </row>
    <row r="146" spans="5:15" x14ac:dyDescent="0.25">
      <c r="E146" s="2" t="e">
        <f t="shared" si="96"/>
        <v>#DIV/0!</v>
      </c>
      <c r="H146">
        <f t="shared" si="92"/>
        <v>0</v>
      </c>
      <c r="L146">
        <f t="shared" si="98"/>
        <v>0</v>
      </c>
      <c r="M146">
        <f t="shared" si="102"/>
        <v>0</v>
      </c>
      <c r="O146">
        <f t="shared" si="94"/>
        <v>0</v>
      </c>
    </row>
    <row r="147" spans="5:15" x14ac:dyDescent="0.25">
      <c r="E147" s="2" t="e">
        <f t="shared" si="96"/>
        <v>#DIV/0!</v>
      </c>
      <c r="H147">
        <f t="shared" si="92"/>
        <v>0</v>
      </c>
      <c r="L147">
        <f t="shared" si="98"/>
        <v>0</v>
      </c>
      <c r="M147">
        <f t="shared" si="102"/>
        <v>0</v>
      </c>
      <c r="O147">
        <f t="shared" si="94"/>
        <v>0</v>
      </c>
    </row>
    <row r="148" spans="5:15" x14ac:dyDescent="0.25">
      <c r="E148" s="2" t="e">
        <f t="shared" si="96"/>
        <v>#DIV/0!</v>
      </c>
      <c r="H148">
        <f t="shared" si="92"/>
        <v>0</v>
      </c>
      <c r="L148">
        <f t="shared" si="98"/>
        <v>0</v>
      </c>
      <c r="M148">
        <f t="shared" si="102"/>
        <v>0</v>
      </c>
      <c r="O148">
        <f t="shared" si="94"/>
        <v>0</v>
      </c>
    </row>
    <row r="149" spans="5:15" x14ac:dyDescent="0.25">
      <c r="E149" s="2" t="e">
        <f t="shared" si="96"/>
        <v>#DIV/0!</v>
      </c>
      <c r="H149">
        <f t="shared" si="92"/>
        <v>0</v>
      </c>
      <c r="L149">
        <f t="shared" si="98"/>
        <v>0</v>
      </c>
      <c r="M149">
        <f t="shared" si="102"/>
        <v>0</v>
      </c>
      <c r="O149">
        <f t="shared" si="94"/>
        <v>0</v>
      </c>
    </row>
    <row r="150" spans="5:15" x14ac:dyDescent="0.25">
      <c r="E150" s="2" t="e">
        <f t="shared" si="96"/>
        <v>#DIV/0!</v>
      </c>
      <c r="H150">
        <f t="shared" si="92"/>
        <v>0</v>
      </c>
      <c r="L150">
        <f t="shared" si="98"/>
        <v>0</v>
      </c>
      <c r="M150">
        <f t="shared" si="102"/>
        <v>0</v>
      </c>
      <c r="O150">
        <f t="shared" si="94"/>
        <v>0</v>
      </c>
    </row>
    <row r="151" spans="5:15" x14ac:dyDescent="0.25">
      <c r="E151" s="2" t="e">
        <f t="shared" si="96"/>
        <v>#DIV/0!</v>
      </c>
      <c r="H151">
        <f t="shared" si="92"/>
        <v>0</v>
      </c>
      <c r="L151">
        <f t="shared" si="98"/>
        <v>0</v>
      </c>
      <c r="M151">
        <f t="shared" si="102"/>
        <v>0</v>
      </c>
      <c r="O151">
        <f t="shared" si="94"/>
        <v>0</v>
      </c>
    </row>
    <row r="152" spans="5:15" x14ac:dyDescent="0.25">
      <c r="E152" s="2" t="e">
        <f t="shared" si="96"/>
        <v>#DIV/0!</v>
      </c>
      <c r="H152">
        <f t="shared" si="92"/>
        <v>0</v>
      </c>
      <c r="L152">
        <f t="shared" si="98"/>
        <v>0</v>
      </c>
      <c r="M152">
        <f t="shared" si="102"/>
        <v>0</v>
      </c>
      <c r="O152">
        <f t="shared" si="94"/>
        <v>0</v>
      </c>
    </row>
    <row r="153" spans="5:15" x14ac:dyDescent="0.25">
      <c r="E153" s="2" t="e">
        <f t="shared" si="96"/>
        <v>#DIV/0!</v>
      </c>
      <c r="H153">
        <f t="shared" si="92"/>
        <v>0</v>
      </c>
      <c r="L153">
        <f t="shared" si="98"/>
        <v>0</v>
      </c>
      <c r="M153">
        <f t="shared" si="102"/>
        <v>0</v>
      </c>
      <c r="O153">
        <f t="shared" si="94"/>
        <v>0</v>
      </c>
    </row>
    <row r="154" spans="5:15" x14ac:dyDescent="0.25">
      <c r="E154" s="2" t="e">
        <f t="shared" si="96"/>
        <v>#DIV/0!</v>
      </c>
      <c r="H154">
        <f t="shared" ref="H154:H201" si="103">F154-G154</f>
        <v>0</v>
      </c>
      <c r="L154">
        <f t="shared" si="98"/>
        <v>0</v>
      </c>
      <c r="M154">
        <f t="shared" si="102"/>
        <v>0</v>
      </c>
      <c r="O154">
        <f t="shared" si="94"/>
        <v>0</v>
      </c>
    </row>
    <row r="155" spans="5:15" x14ac:dyDescent="0.25">
      <c r="E155" s="2" t="e">
        <f t="shared" si="96"/>
        <v>#DIV/0!</v>
      </c>
      <c r="H155">
        <f t="shared" si="103"/>
        <v>0</v>
      </c>
      <c r="L155">
        <f t="shared" si="98"/>
        <v>0</v>
      </c>
      <c r="M155">
        <f t="shared" si="102"/>
        <v>0</v>
      </c>
      <c r="O155">
        <f t="shared" si="94"/>
        <v>0</v>
      </c>
    </row>
    <row r="156" spans="5:15" x14ac:dyDescent="0.25">
      <c r="E156" s="2" t="e">
        <f t="shared" si="96"/>
        <v>#DIV/0!</v>
      </c>
      <c r="H156">
        <f t="shared" si="103"/>
        <v>0</v>
      </c>
      <c r="L156">
        <f t="shared" si="98"/>
        <v>0</v>
      </c>
      <c r="M156">
        <f t="shared" si="102"/>
        <v>0</v>
      </c>
      <c r="O156">
        <f t="shared" si="94"/>
        <v>0</v>
      </c>
    </row>
    <row r="157" spans="5:15" x14ac:dyDescent="0.25">
      <c r="E157" s="2" t="e">
        <f t="shared" si="96"/>
        <v>#DIV/0!</v>
      </c>
      <c r="H157">
        <f t="shared" si="103"/>
        <v>0</v>
      </c>
      <c r="L157">
        <f t="shared" si="98"/>
        <v>0</v>
      </c>
      <c r="M157">
        <f t="shared" si="102"/>
        <v>0</v>
      </c>
      <c r="O157">
        <f t="shared" si="94"/>
        <v>0</v>
      </c>
    </row>
    <row r="158" spans="5:15" x14ac:dyDescent="0.25">
      <c r="E158" s="2" t="e">
        <f t="shared" si="96"/>
        <v>#DIV/0!</v>
      </c>
      <c r="H158">
        <f t="shared" si="103"/>
        <v>0</v>
      </c>
      <c r="L158">
        <f t="shared" si="98"/>
        <v>0</v>
      </c>
      <c r="M158">
        <f t="shared" si="102"/>
        <v>0</v>
      </c>
      <c r="O158">
        <f t="shared" si="94"/>
        <v>0</v>
      </c>
    </row>
    <row r="159" spans="5:15" x14ac:dyDescent="0.25">
      <c r="E159" s="2" t="e">
        <f t="shared" si="96"/>
        <v>#DIV/0!</v>
      </c>
      <c r="H159">
        <f t="shared" si="103"/>
        <v>0</v>
      </c>
      <c r="L159">
        <f t="shared" si="98"/>
        <v>0</v>
      </c>
      <c r="M159">
        <f t="shared" si="102"/>
        <v>0</v>
      </c>
      <c r="O159">
        <f t="shared" si="94"/>
        <v>0</v>
      </c>
    </row>
    <row r="160" spans="5:15" x14ac:dyDescent="0.25">
      <c r="E160" s="2" t="e">
        <f t="shared" si="96"/>
        <v>#DIV/0!</v>
      </c>
      <c r="H160">
        <f t="shared" si="103"/>
        <v>0</v>
      </c>
      <c r="L160">
        <f t="shared" si="98"/>
        <v>0</v>
      </c>
      <c r="M160">
        <f t="shared" si="102"/>
        <v>0</v>
      </c>
      <c r="O160">
        <f t="shared" ref="O160:O201" si="104">SUM(I160:N160)</f>
        <v>0</v>
      </c>
    </row>
    <row r="161" spans="1:16" x14ac:dyDescent="0.25">
      <c r="E161" s="2" t="e">
        <f t="shared" si="96"/>
        <v>#DIV/0!</v>
      </c>
      <c r="H161">
        <f t="shared" si="103"/>
        <v>0</v>
      </c>
      <c r="L161">
        <f t="shared" si="98"/>
        <v>0</v>
      </c>
      <c r="M161">
        <f t="shared" si="102"/>
        <v>0</v>
      </c>
      <c r="O161">
        <f t="shared" si="104"/>
        <v>0</v>
      </c>
    </row>
    <row r="162" spans="1:16" x14ac:dyDescent="0.25">
      <c r="E162" s="2" t="e">
        <f t="shared" si="96"/>
        <v>#DIV/0!</v>
      </c>
      <c r="H162">
        <f t="shared" si="103"/>
        <v>0</v>
      </c>
      <c r="L162">
        <f t="shared" si="98"/>
        <v>0</v>
      </c>
      <c r="M162">
        <f t="shared" si="102"/>
        <v>0</v>
      </c>
      <c r="O162">
        <f t="shared" si="104"/>
        <v>0</v>
      </c>
    </row>
    <row r="163" spans="1:16" x14ac:dyDescent="0.25">
      <c r="A163" s="6"/>
      <c r="B163" s="4"/>
      <c r="C163" s="4"/>
      <c r="D163" s="4"/>
      <c r="E163" s="5" t="e">
        <f t="shared" si="96"/>
        <v>#DIV/0!</v>
      </c>
      <c r="F163" s="4"/>
      <c r="G163" s="4"/>
      <c r="H163" s="4">
        <f t="shared" si="103"/>
        <v>0</v>
      </c>
      <c r="I163" s="4"/>
      <c r="J163" s="4"/>
      <c r="K163" s="4"/>
      <c r="L163" s="4">
        <f t="shared" si="98"/>
        <v>0</v>
      </c>
      <c r="M163" s="4">
        <f t="shared" si="102"/>
        <v>0</v>
      </c>
      <c r="N163" s="4"/>
      <c r="O163" s="4">
        <f t="shared" si="104"/>
        <v>0</v>
      </c>
      <c r="P163" s="4"/>
    </row>
    <row r="164" spans="1:16" x14ac:dyDescent="0.25">
      <c r="E164" s="2" t="e">
        <f t="shared" si="96"/>
        <v>#DIV/0!</v>
      </c>
      <c r="H164">
        <f t="shared" si="103"/>
        <v>0</v>
      </c>
      <c r="L164">
        <f t="shared" si="98"/>
        <v>0</v>
      </c>
      <c r="M164">
        <f t="shared" si="102"/>
        <v>0</v>
      </c>
      <c r="O164">
        <f t="shared" si="104"/>
        <v>0</v>
      </c>
      <c r="P164" s="4"/>
    </row>
    <row r="165" spans="1:16" x14ac:dyDescent="0.25">
      <c r="E165" s="2" t="e">
        <f t="shared" si="96"/>
        <v>#DIV/0!</v>
      </c>
      <c r="H165">
        <f t="shared" si="103"/>
        <v>0</v>
      </c>
      <c r="L165">
        <f t="shared" si="98"/>
        <v>0</v>
      </c>
      <c r="M165">
        <f t="shared" si="102"/>
        <v>0</v>
      </c>
      <c r="O165">
        <f t="shared" si="104"/>
        <v>0</v>
      </c>
    </row>
    <row r="166" spans="1:16" x14ac:dyDescent="0.25">
      <c r="E166" s="2" t="e">
        <f t="shared" ref="E166:E201" si="105">(B166)/(B166+C166+D166)</f>
        <v>#DIV/0!</v>
      </c>
      <c r="H166">
        <f t="shared" si="103"/>
        <v>0</v>
      </c>
      <c r="L166">
        <f t="shared" si="98"/>
        <v>0</v>
      </c>
      <c r="M166">
        <f t="shared" si="102"/>
        <v>0</v>
      </c>
      <c r="O166">
        <f t="shared" si="104"/>
        <v>0</v>
      </c>
    </row>
    <row r="167" spans="1:16" x14ac:dyDescent="0.25">
      <c r="A167" s="6"/>
      <c r="B167" s="4"/>
      <c r="C167" s="4"/>
      <c r="D167" s="4"/>
      <c r="E167" s="5" t="e">
        <f t="shared" si="105"/>
        <v>#DIV/0!</v>
      </c>
      <c r="F167" s="4"/>
      <c r="G167" s="4"/>
      <c r="H167" s="4">
        <f t="shared" si="103"/>
        <v>0</v>
      </c>
      <c r="I167" s="4"/>
      <c r="J167" s="4"/>
      <c r="K167" s="4"/>
      <c r="L167" s="4">
        <f t="shared" ref="L167:L178" si="106">B167*10</f>
        <v>0</v>
      </c>
      <c r="M167" s="4">
        <f t="shared" si="102"/>
        <v>0</v>
      </c>
      <c r="N167" s="4"/>
      <c r="O167" s="4">
        <f t="shared" si="104"/>
        <v>0</v>
      </c>
      <c r="P167" s="4"/>
    </row>
    <row r="168" spans="1:16" x14ac:dyDescent="0.25">
      <c r="A168" s="6"/>
      <c r="B168" s="4"/>
      <c r="C168" s="4"/>
      <c r="D168" s="4"/>
      <c r="E168" s="5" t="e">
        <f t="shared" si="105"/>
        <v>#DIV/0!</v>
      </c>
      <c r="F168" s="4"/>
      <c r="G168" s="4"/>
      <c r="H168" s="4">
        <f t="shared" si="103"/>
        <v>0</v>
      </c>
      <c r="I168" s="4"/>
      <c r="J168" s="4"/>
      <c r="K168" s="4"/>
      <c r="L168" s="4">
        <f t="shared" si="106"/>
        <v>0</v>
      </c>
      <c r="M168" s="4">
        <f t="shared" si="102"/>
        <v>0</v>
      </c>
      <c r="N168" s="4"/>
      <c r="O168" s="4">
        <f t="shared" si="104"/>
        <v>0</v>
      </c>
      <c r="P168" s="4"/>
    </row>
    <row r="169" spans="1:16" x14ac:dyDescent="0.25">
      <c r="A169" s="6"/>
      <c r="B169" s="4"/>
      <c r="C169" s="4"/>
      <c r="D169" s="4"/>
      <c r="E169" s="5" t="e">
        <f t="shared" si="105"/>
        <v>#DIV/0!</v>
      </c>
      <c r="F169" s="4"/>
      <c r="G169" s="4"/>
      <c r="H169" s="4">
        <f t="shared" si="103"/>
        <v>0</v>
      </c>
      <c r="I169" s="4"/>
      <c r="J169" s="4"/>
      <c r="K169" s="4"/>
      <c r="L169" s="4">
        <f t="shared" si="106"/>
        <v>0</v>
      </c>
      <c r="M169" s="4">
        <f t="shared" si="102"/>
        <v>0</v>
      </c>
      <c r="N169" s="4"/>
      <c r="O169" s="4">
        <f t="shared" si="104"/>
        <v>0</v>
      </c>
      <c r="P169" s="4"/>
    </row>
    <row r="170" spans="1:16" x14ac:dyDescent="0.25">
      <c r="A170" s="6"/>
      <c r="B170" s="4"/>
      <c r="C170" s="4"/>
      <c r="D170" s="4"/>
      <c r="E170" s="5" t="e">
        <f t="shared" si="105"/>
        <v>#DIV/0!</v>
      </c>
      <c r="F170" s="4"/>
      <c r="G170" s="4"/>
      <c r="H170" s="4">
        <f t="shared" si="103"/>
        <v>0</v>
      </c>
      <c r="I170" s="4"/>
      <c r="J170" s="4"/>
      <c r="K170" s="4"/>
      <c r="L170" s="4">
        <f t="shared" si="106"/>
        <v>0</v>
      </c>
      <c r="M170" s="4">
        <f t="shared" si="102"/>
        <v>0</v>
      </c>
      <c r="N170" s="4"/>
      <c r="O170" s="4">
        <f t="shared" si="104"/>
        <v>0</v>
      </c>
      <c r="P170" s="4"/>
    </row>
    <row r="171" spans="1:16" x14ac:dyDescent="0.25">
      <c r="A171" s="6"/>
      <c r="B171" s="4"/>
      <c r="C171" s="4"/>
      <c r="D171" s="4"/>
      <c r="E171" s="5" t="e">
        <f t="shared" si="105"/>
        <v>#DIV/0!</v>
      </c>
      <c r="F171" s="4"/>
      <c r="G171" s="4"/>
      <c r="H171" s="4">
        <f t="shared" si="103"/>
        <v>0</v>
      </c>
      <c r="I171" s="4"/>
      <c r="J171" s="4"/>
      <c r="K171" s="4"/>
      <c r="L171" s="4">
        <f t="shared" si="106"/>
        <v>0</v>
      </c>
      <c r="M171" s="4">
        <f t="shared" si="102"/>
        <v>0</v>
      </c>
      <c r="N171" s="4"/>
      <c r="O171" s="4">
        <f t="shared" si="104"/>
        <v>0</v>
      </c>
      <c r="P171" s="4"/>
    </row>
    <row r="172" spans="1:16" x14ac:dyDescent="0.25">
      <c r="A172" s="6"/>
      <c r="B172" s="4"/>
      <c r="C172" s="4"/>
      <c r="D172" s="4"/>
      <c r="E172" s="5" t="e">
        <f t="shared" si="105"/>
        <v>#DIV/0!</v>
      </c>
      <c r="F172" s="4"/>
      <c r="G172" s="4"/>
      <c r="H172" s="4">
        <f t="shared" si="103"/>
        <v>0</v>
      </c>
      <c r="I172" s="4"/>
      <c r="J172" s="4"/>
      <c r="K172" s="4"/>
      <c r="L172" s="4">
        <f t="shared" si="106"/>
        <v>0</v>
      </c>
      <c r="M172" s="4">
        <f t="shared" si="102"/>
        <v>0</v>
      </c>
      <c r="N172" s="4"/>
      <c r="O172" s="4">
        <f t="shared" si="104"/>
        <v>0</v>
      </c>
    </row>
    <row r="173" spans="1:16" x14ac:dyDescent="0.25">
      <c r="E173" s="2" t="e">
        <f t="shared" si="105"/>
        <v>#DIV/0!</v>
      </c>
      <c r="H173">
        <f t="shared" si="103"/>
        <v>0</v>
      </c>
      <c r="L173">
        <f t="shared" si="106"/>
        <v>0</v>
      </c>
      <c r="M173">
        <f t="shared" si="102"/>
        <v>0</v>
      </c>
      <c r="O173">
        <f t="shared" si="104"/>
        <v>0</v>
      </c>
    </row>
    <row r="174" spans="1:16" x14ac:dyDescent="0.25">
      <c r="E174" s="2" t="e">
        <f t="shared" si="105"/>
        <v>#DIV/0!</v>
      </c>
      <c r="H174">
        <f t="shared" si="103"/>
        <v>0</v>
      </c>
      <c r="L174">
        <f t="shared" si="106"/>
        <v>0</v>
      </c>
      <c r="M174">
        <f t="shared" si="102"/>
        <v>0</v>
      </c>
      <c r="O174">
        <f t="shared" si="104"/>
        <v>0</v>
      </c>
    </row>
    <row r="175" spans="1:16" x14ac:dyDescent="0.25">
      <c r="E175" s="2" t="e">
        <f t="shared" si="105"/>
        <v>#DIV/0!</v>
      </c>
      <c r="H175">
        <f t="shared" si="103"/>
        <v>0</v>
      </c>
      <c r="L175">
        <f t="shared" si="106"/>
        <v>0</v>
      </c>
      <c r="M175">
        <f t="shared" si="102"/>
        <v>0</v>
      </c>
      <c r="O175">
        <f t="shared" si="104"/>
        <v>0</v>
      </c>
    </row>
    <row r="176" spans="1:16" x14ac:dyDescent="0.25">
      <c r="E176" s="2" t="e">
        <f t="shared" si="105"/>
        <v>#DIV/0!</v>
      </c>
      <c r="H176">
        <f t="shared" si="103"/>
        <v>0</v>
      </c>
      <c r="L176">
        <f t="shared" si="106"/>
        <v>0</v>
      </c>
      <c r="M176">
        <f t="shared" si="102"/>
        <v>0</v>
      </c>
      <c r="O176">
        <f t="shared" si="104"/>
        <v>0</v>
      </c>
    </row>
    <row r="177" spans="5:15" x14ac:dyDescent="0.25">
      <c r="E177" s="2" t="e">
        <f t="shared" si="105"/>
        <v>#DIV/0!</v>
      </c>
      <c r="H177">
        <f t="shared" si="103"/>
        <v>0</v>
      </c>
      <c r="L177">
        <f t="shared" si="106"/>
        <v>0</v>
      </c>
      <c r="M177">
        <f t="shared" si="102"/>
        <v>0</v>
      </c>
      <c r="O177">
        <f t="shared" si="104"/>
        <v>0</v>
      </c>
    </row>
    <row r="178" spans="5:15" x14ac:dyDescent="0.25">
      <c r="E178" s="2" t="e">
        <f t="shared" si="105"/>
        <v>#DIV/0!</v>
      </c>
      <c r="H178">
        <f t="shared" si="103"/>
        <v>0</v>
      </c>
      <c r="L178">
        <f t="shared" si="106"/>
        <v>0</v>
      </c>
      <c r="M178">
        <f t="shared" si="102"/>
        <v>0</v>
      </c>
      <c r="O178">
        <f t="shared" si="104"/>
        <v>0</v>
      </c>
    </row>
    <row r="179" spans="5:15" x14ac:dyDescent="0.25">
      <c r="E179" s="2" t="e">
        <f t="shared" si="105"/>
        <v>#DIV/0!</v>
      </c>
      <c r="H179">
        <f t="shared" si="103"/>
        <v>0</v>
      </c>
      <c r="M179">
        <f t="shared" si="102"/>
        <v>0</v>
      </c>
      <c r="O179">
        <f t="shared" si="104"/>
        <v>0</v>
      </c>
    </row>
    <row r="180" spans="5:15" x14ac:dyDescent="0.25">
      <c r="E180" s="2" t="e">
        <f t="shared" si="105"/>
        <v>#DIV/0!</v>
      </c>
      <c r="H180">
        <f t="shared" si="103"/>
        <v>0</v>
      </c>
      <c r="M180">
        <f t="shared" si="102"/>
        <v>0</v>
      </c>
      <c r="O180">
        <f t="shared" si="104"/>
        <v>0</v>
      </c>
    </row>
    <row r="181" spans="5:15" x14ac:dyDescent="0.25">
      <c r="E181" s="2" t="e">
        <f t="shared" si="105"/>
        <v>#DIV/0!</v>
      </c>
      <c r="H181">
        <f t="shared" si="103"/>
        <v>0</v>
      </c>
      <c r="M181">
        <f t="shared" si="102"/>
        <v>0</v>
      </c>
      <c r="O181">
        <f t="shared" si="104"/>
        <v>0</v>
      </c>
    </row>
    <row r="182" spans="5:15" x14ac:dyDescent="0.25">
      <c r="E182" s="2" t="e">
        <f t="shared" si="105"/>
        <v>#DIV/0!</v>
      </c>
      <c r="H182">
        <f t="shared" si="103"/>
        <v>0</v>
      </c>
      <c r="M182">
        <f t="shared" si="102"/>
        <v>0</v>
      </c>
      <c r="O182">
        <f t="shared" si="104"/>
        <v>0</v>
      </c>
    </row>
    <row r="183" spans="5:15" x14ac:dyDescent="0.25">
      <c r="E183" s="2" t="e">
        <f t="shared" si="105"/>
        <v>#DIV/0!</v>
      </c>
      <c r="H183">
        <f t="shared" si="103"/>
        <v>0</v>
      </c>
      <c r="M183">
        <f t="shared" si="102"/>
        <v>0</v>
      </c>
      <c r="O183">
        <f t="shared" si="104"/>
        <v>0</v>
      </c>
    </row>
    <row r="184" spans="5:15" x14ac:dyDescent="0.25">
      <c r="E184" s="2" t="e">
        <f t="shared" si="105"/>
        <v>#DIV/0!</v>
      </c>
      <c r="H184">
        <f t="shared" si="103"/>
        <v>0</v>
      </c>
      <c r="M184">
        <f t="shared" si="102"/>
        <v>0</v>
      </c>
      <c r="O184">
        <f t="shared" si="104"/>
        <v>0</v>
      </c>
    </row>
    <row r="185" spans="5:15" x14ac:dyDescent="0.25">
      <c r="E185" s="2" t="e">
        <f t="shared" si="105"/>
        <v>#DIV/0!</v>
      </c>
      <c r="H185">
        <f t="shared" si="103"/>
        <v>0</v>
      </c>
      <c r="M185">
        <f t="shared" si="102"/>
        <v>0</v>
      </c>
      <c r="O185">
        <f t="shared" si="104"/>
        <v>0</v>
      </c>
    </row>
    <row r="186" spans="5:15" x14ac:dyDescent="0.25">
      <c r="E186" s="2" t="e">
        <f t="shared" si="105"/>
        <v>#DIV/0!</v>
      </c>
      <c r="H186">
        <f t="shared" si="103"/>
        <v>0</v>
      </c>
      <c r="M186">
        <f t="shared" si="102"/>
        <v>0</v>
      </c>
      <c r="O186">
        <f t="shared" si="104"/>
        <v>0</v>
      </c>
    </row>
    <row r="187" spans="5:15" x14ac:dyDescent="0.25">
      <c r="E187" s="2" t="e">
        <f t="shared" si="105"/>
        <v>#DIV/0!</v>
      </c>
      <c r="H187">
        <f t="shared" si="103"/>
        <v>0</v>
      </c>
      <c r="M187">
        <f t="shared" si="102"/>
        <v>0</v>
      </c>
      <c r="O187">
        <f t="shared" si="104"/>
        <v>0</v>
      </c>
    </row>
    <row r="188" spans="5:15" x14ac:dyDescent="0.25">
      <c r="E188" s="2" t="e">
        <f t="shared" si="105"/>
        <v>#DIV/0!</v>
      </c>
      <c r="H188">
        <f t="shared" si="103"/>
        <v>0</v>
      </c>
      <c r="M188">
        <f t="shared" si="102"/>
        <v>0</v>
      </c>
      <c r="O188">
        <f t="shared" si="104"/>
        <v>0</v>
      </c>
    </row>
    <row r="189" spans="5:15" x14ac:dyDescent="0.25">
      <c r="E189" s="2" t="e">
        <f t="shared" si="105"/>
        <v>#DIV/0!</v>
      </c>
      <c r="H189">
        <f t="shared" si="103"/>
        <v>0</v>
      </c>
      <c r="M189">
        <f t="shared" si="102"/>
        <v>0</v>
      </c>
      <c r="O189">
        <f t="shared" si="104"/>
        <v>0</v>
      </c>
    </row>
    <row r="190" spans="5:15" x14ac:dyDescent="0.25">
      <c r="E190" s="2" t="e">
        <f t="shared" si="105"/>
        <v>#DIV/0!</v>
      </c>
      <c r="H190">
        <f t="shared" si="103"/>
        <v>0</v>
      </c>
      <c r="M190">
        <f t="shared" si="102"/>
        <v>0</v>
      </c>
      <c r="O190">
        <f t="shared" si="104"/>
        <v>0</v>
      </c>
    </row>
    <row r="191" spans="5:15" x14ac:dyDescent="0.25">
      <c r="E191" s="2" t="e">
        <f t="shared" si="105"/>
        <v>#DIV/0!</v>
      </c>
      <c r="H191">
        <f t="shared" si="103"/>
        <v>0</v>
      </c>
      <c r="M191">
        <f t="shared" si="102"/>
        <v>0</v>
      </c>
      <c r="O191">
        <f t="shared" si="104"/>
        <v>0</v>
      </c>
    </row>
    <row r="192" spans="5:15" x14ac:dyDescent="0.25">
      <c r="E192" s="2" t="e">
        <f t="shared" si="105"/>
        <v>#DIV/0!</v>
      </c>
      <c r="H192">
        <f t="shared" si="103"/>
        <v>0</v>
      </c>
      <c r="M192">
        <f t="shared" si="102"/>
        <v>0</v>
      </c>
      <c r="O192">
        <f t="shared" si="104"/>
        <v>0</v>
      </c>
    </row>
    <row r="193" spans="5:15" x14ac:dyDescent="0.25">
      <c r="E193" s="2" t="e">
        <f t="shared" si="105"/>
        <v>#DIV/0!</v>
      </c>
      <c r="H193">
        <f t="shared" si="103"/>
        <v>0</v>
      </c>
      <c r="M193">
        <f t="shared" si="102"/>
        <v>0</v>
      </c>
      <c r="O193">
        <f t="shared" si="104"/>
        <v>0</v>
      </c>
    </row>
    <row r="194" spans="5:15" x14ac:dyDescent="0.25">
      <c r="E194" s="2" t="e">
        <f t="shared" si="105"/>
        <v>#DIV/0!</v>
      </c>
      <c r="H194">
        <f t="shared" si="103"/>
        <v>0</v>
      </c>
      <c r="M194">
        <f t="shared" si="102"/>
        <v>0</v>
      </c>
      <c r="O194">
        <f t="shared" si="104"/>
        <v>0</v>
      </c>
    </row>
    <row r="195" spans="5:15" x14ac:dyDescent="0.25">
      <c r="E195" s="2" t="e">
        <f t="shared" si="105"/>
        <v>#DIV/0!</v>
      </c>
      <c r="H195">
        <f t="shared" si="103"/>
        <v>0</v>
      </c>
      <c r="M195">
        <f t="shared" si="102"/>
        <v>0</v>
      </c>
      <c r="O195">
        <f t="shared" si="104"/>
        <v>0</v>
      </c>
    </row>
    <row r="196" spans="5:15" x14ac:dyDescent="0.25">
      <c r="E196" s="2" t="e">
        <f t="shared" si="105"/>
        <v>#DIV/0!</v>
      </c>
      <c r="H196">
        <f t="shared" si="103"/>
        <v>0</v>
      </c>
      <c r="M196">
        <f t="shared" si="102"/>
        <v>0</v>
      </c>
      <c r="O196">
        <f t="shared" si="104"/>
        <v>0</v>
      </c>
    </row>
    <row r="197" spans="5:15" x14ac:dyDescent="0.25">
      <c r="E197" s="2" t="e">
        <f t="shared" si="105"/>
        <v>#DIV/0!</v>
      </c>
      <c r="H197">
        <f t="shared" si="103"/>
        <v>0</v>
      </c>
      <c r="M197">
        <f t="shared" si="102"/>
        <v>0</v>
      </c>
      <c r="O197">
        <f t="shared" si="104"/>
        <v>0</v>
      </c>
    </row>
    <row r="198" spans="5:15" x14ac:dyDescent="0.25">
      <c r="E198" t="e">
        <f t="shared" si="105"/>
        <v>#DIV/0!</v>
      </c>
      <c r="H198">
        <f t="shared" si="103"/>
        <v>0</v>
      </c>
      <c r="M198">
        <f t="shared" si="102"/>
        <v>0</v>
      </c>
      <c r="O198">
        <f t="shared" si="104"/>
        <v>0</v>
      </c>
    </row>
    <row r="199" spans="5:15" x14ac:dyDescent="0.25">
      <c r="E199" t="e">
        <f t="shared" si="105"/>
        <v>#DIV/0!</v>
      </c>
      <c r="H199">
        <f t="shared" si="103"/>
        <v>0</v>
      </c>
      <c r="M199">
        <f t="shared" si="102"/>
        <v>0</v>
      </c>
      <c r="O199">
        <f t="shared" si="104"/>
        <v>0</v>
      </c>
    </row>
    <row r="200" spans="5:15" x14ac:dyDescent="0.25">
      <c r="E200" t="e">
        <f t="shared" si="105"/>
        <v>#DIV/0!</v>
      </c>
      <c r="H200">
        <f t="shared" si="103"/>
        <v>0</v>
      </c>
      <c r="M200">
        <f t="shared" si="102"/>
        <v>0</v>
      </c>
      <c r="O200">
        <f t="shared" si="104"/>
        <v>0</v>
      </c>
    </row>
    <row r="201" spans="5:15" x14ac:dyDescent="0.25">
      <c r="E201" t="e">
        <f t="shared" si="105"/>
        <v>#DIV/0!</v>
      </c>
      <c r="H201">
        <f t="shared" si="103"/>
        <v>0</v>
      </c>
      <c r="M201">
        <f t="shared" si="102"/>
        <v>0</v>
      </c>
      <c r="O201">
        <f t="shared" si="104"/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207"/>
  <sheetViews>
    <sheetView zoomScale="140" zoomScaleNormal="140" workbookViewId="0">
      <selection activeCell="H6" sqref="H6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20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30</v>
      </c>
      <c r="B3" s="3">
        <f>1*5</f>
        <v>5</v>
      </c>
      <c r="C3" s="3">
        <f>1*2</f>
        <v>2</v>
      </c>
      <c r="D3" s="3"/>
      <c r="E3" s="2">
        <f t="shared" ref="E3:E29" si="0">(B3)/(B3+C3+D3)</f>
        <v>0.7142857142857143</v>
      </c>
      <c r="F3" s="3">
        <f>11+6+9+5+4+14+11</f>
        <v>60</v>
      </c>
      <c r="G3" s="3">
        <f>7+5+5+12+9+2+2</f>
        <v>42</v>
      </c>
      <c r="H3">
        <f t="shared" ref="H3:H5" si="1">F3-G3</f>
        <v>18</v>
      </c>
      <c r="I3">
        <f>60*2</f>
        <v>120</v>
      </c>
      <c r="L3">
        <f t="shared" ref="L3:L29" si="2">B3*10</f>
        <v>50</v>
      </c>
      <c r="M3">
        <f t="shared" ref="M3:M29" si="3">D3*5</f>
        <v>0</v>
      </c>
      <c r="N3">
        <f>10*2</f>
        <v>20</v>
      </c>
      <c r="O3">
        <f t="shared" ref="O3:O6" si="4">SUM(I3:N3)</f>
        <v>190</v>
      </c>
    </row>
    <row r="4" spans="1:27" x14ac:dyDescent="0.25">
      <c r="A4" s="3" t="s">
        <v>114</v>
      </c>
      <c r="B4" s="3">
        <f>1*2</f>
        <v>2</v>
      </c>
      <c r="C4" s="3">
        <f>1*2</f>
        <v>2</v>
      </c>
      <c r="D4" s="3"/>
      <c r="E4" s="2">
        <f t="shared" si="0"/>
        <v>0.5</v>
      </c>
      <c r="F4" s="3">
        <f>9+9+15+4</f>
        <v>37</v>
      </c>
      <c r="G4" s="3">
        <f>8+10+5+12</f>
        <v>35</v>
      </c>
      <c r="H4">
        <f t="shared" si="1"/>
        <v>2</v>
      </c>
      <c r="L4">
        <f t="shared" si="2"/>
        <v>20</v>
      </c>
      <c r="M4">
        <f t="shared" si="3"/>
        <v>0</v>
      </c>
      <c r="N4">
        <f t="shared" ref="N4:N29" si="5">10*1</f>
        <v>10</v>
      </c>
      <c r="O4">
        <f t="shared" si="4"/>
        <v>30</v>
      </c>
    </row>
    <row r="5" spans="1:27" x14ac:dyDescent="0.25">
      <c r="A5" s="3" t="s">
        <v>133</v>
      </c>
      <c r="B5" s="3">
        <f>1*1</f>
        <v>1</v>
      </c>
      <c r="C5" s="3">
        <f>1*3</f>
        <v>3</v>
      </c>
      <c r="D5" s="3"/>
      <c r="E5" s="2">
        <f t="shared" ref="E5" si="6">(B5)/(B5+C5+D5)</f>
        <v>0.25</v>
      </c>
      <c r="F5" s="3">
        <f>4+6+15+5</f>
        <v>30</v>
      </c>
      <c r="G5" s="3">
        <f>6+12+1+16</f>
        <v>35</v>
      </c>
      <c r="H5">
        <f t="shared" si="1"/>
        <v>-5</v>
      </c>
      <c r="J5">
        <f>40*1</f>
        <v>40</v>
      </c>
      <c r="L5">
        <f t="shared" ref="L5" si="7">B5*10</f>
        <v>10</v>
      </c>
      <c r="M5">
        <f t="shared" ref="M5" si="8">D5*5</f>
        <v>0</v>
      </c>
      <c r="N5">
        <f t="shared" si="5"/>
        <v>10</v>
      </c>
      <c r="O5">
        <f t="shared" si="4"/>
        <v>60</v>
      </c>
    </row>
    <row r="6" spans="1:27" x14ac:dyDescent="0.25">
      <c r="A6" s="3" t="s">
        <v>48</v>
      </c>
      <c r="B6" s="3">
        <f>1*9</f>
        <v>9</v>
      </c>
      <c r="C6" s="3">
        <f>1*8</f>
        <v>8</v>
      </c>
      <c r="D6" s="3"/>
      <c r="E6" s="2">
        <f t="shared" ref="E6" si="9">(B6)/(B6+C6+D6)</f>
        <v>0.52941176470588236</v>
      </c>
      <c r="F6" s="3">
        <f>1+7+2+0+6+5+8+12+1+15+16+12+6+11+7+5+8</f>
        <v>122</v>
      </c>
      <c r="G6" s="3">
        <f>6+15+9+20+8+15+2+6+15+3+6+0+12+5+4+3+3</f>
        <v>132</v>
      </c>
      <c r="H6">
        <f t="shared" ref="H6:H29" si="10">F6-G6</f>
        <v>-10</v>
      </c>
      <c r="I6">
        <f>60*1</f>
        <v>60</v>
      </c>
      <c r="J6">
        <f>40*1</f>
        <v>40</v>
      </c>
      <c r="K6">
        <f>20*2</f>
        <v>40</v>
      </c>
      <c r="L6">
        <f t="shared" ref="L6" si="11">B6*10</f>
        <v>90</v>
      </c>
      <c r="M6">
        <f t="shared" ref="M6" si="12">D6*5</f>
        <v>0</v>
      </c>
      <c r="N6">
        <f>10*5</f>
        <v>50</v>
      </c>
      <c r="O6">
        <f t="shared" si="4"/>
        <v>280</v>
      </c>
    </row>
    <row r="7" spans="1:27" x14ac:dyDescent="0.25">
      <c r="A7" s="3" t="s">
        <v>24</v>
      </c>
      <c r="B7" s="3">
        <f>1*9</f>
        <v>9</v>
      </c>
      <c r="C7" s="3">
        <f>1*3</f>
        <v>3</v>
      </c>
      <c r="D7" s="3"/>
      <c r="E7" s="2">
        <f t="shared" ref="E7:E19" si="13">(B7)/(B7+C7+D7)</f>
        <v>0.75</v>
      </c>
      <c r="F7" s="3">
        <f>15+18+9+6+5+12+8+2+12+12+12+2</f>
        <v>113</v>
      </c>
      <c r="G7" s="3">
        <f>7+0+2+5+11+5+5+13+1+3+8+11</f>
        <v>71</v>
      </c>
      <c r="H7">
        <f t="shared" si="10"/>
        <v>42</v>
      </c>
      <c r="I7">
        <f>60*1</f>
        <v>60</v>
      </c>
      <c r="J7">
        <f>40*2</f>
        <v>80</v>
      </c>
      <c r="L7">
        <f t="shared" ref="L7:L19" si="14">B7*10</f>
        <v>90</v>
      </c>
      <c r="M7">
        <f t="shared" ref="M7:M19" si="15">D7*5</f>
        <v>0</v>
      </c>
      <c r="N7">
        <f>10*3</f>
        <v>30</v>
      </c>
      <c r="O7">
        <f t="shared" ref="O7:O19" si="16">SUM(I7:N7)</f>
        <v>260</v>
      </c>
    </row>
    <row r="8" spans="1:27" x14ac:dyDescent="0.25">
      <c r="A8" s="3" t="s">
        <v>134</v>
      </c>
      <c r="B8" s="3">
        <f>1*2</f>
        <v>2</v>
      </c>
      <c r="C8" s="3">
        <f>1*1</f>
        <v>1</v>
      </c>
      <c r="D8" s="3">
        <f>1*1</f>
        <v>1</v>
      </c>
      <c r="E8" s="2">
        <f t="shared" si="13"/>
        <v>0.5</v>
      </c>
      <c r="F8" s="3">
        <f>2+8+18+16</f>
        <v>44</v>
      </c>
      <c r="G8" s="3">
        <f>8+8+2+5</f>
        <v>23</v>
      </c>
      <c r="H8">
        <f t="shared" si="10"/>
        <v>21</v>
      </c>
      <c r="I8">
        <f>60*1</f>
        <v>60</v>
      </c>
      <c r="L8">
        <f t="shared" si="14"/>
        <v>20</v>
      </c>
      <c r="M8">
        <f t="shared" si="15"/>
        <v>5</v>
      </c>
      <c r="N8">
        <f t="shared" si="5"/>
        <v>10</v>
      </c>
      <c r="O8">
        <f t="shared" ref="O8" si="17">SUM(I8:N8)</f>
        <v>95</v>
      </c>
    </row>
    <row r="9" spans="1:27" x14ac:dyDescent="0.25">
      <c r="A9" s="3" t="s">
        <v>73</v>
      </c>
      <c r="B9" s="3">
        <f>1*15</f>
        <v>15</v>
      </c>
      <c r="C9" s="3">
        <f>1*1</f>
        <v>1</v>
      </c>
      <c r="D9" s="3"/>
      <c r="E9" s="2">
        <f t="shared" ref="E9:E13" si="18">(B9)/(B9+C9+D9)</f>
        <v>0.9375</v>
      </c>
      <c r="F9" s="3">
        <f>10+7+7+12+20+10+12+8+2+7+9+7+14+14+12+12</f>
        <v>163</v>
      </c>
      <c r="G9" s="3">
        <f>3+6+2+6+0+9+4+7+1+4+4+9+2+8+2+8</f>
        <v>75</v>
      </c>
      <c r="H9">
        <f t="shared" si="10"/>
        <v>88</v>
      </c>
      <c r="I9">
        <f>60*3</f>
        <v>180</v>
      </c>
      <c r="J9">
        <f>40*1</f>
        <v>40</v>
      </c>
      <c r="L9">
        <f t="shared" ref="L9:L13" si="19">B9*10</f>
        <v>150</v>
      </c>
      <c r="M9">
        <f t="shared" ref="M9:M13" si="20">D9*5</f>
        <v>0</v>
      </c>
      <c r="N9">
        <f>10*4</f>
        <v>40</v>
      </c>
      <c r="O9">
        <f t="shared" ref="O9:O13" si="21">SUM(I9:N9)</f>
        <v>410</v>
      </c>
    </row>
    <row r="10" spans="1:27" x14ac:dyDescent="0.25">
      <c r="A10" s="3" t="s">
        <v>113</v>
      </c>
      <c r="B10" s="3">
        <f>1*1</f>
        <v>1</v>
      </c>
      <c r="C10" s="3">
        <f>1*2</f>
        <v>2</v>
      </c>
      <c r="D10" s="3"/>
      <c r="E10" s="2">
        <f t="shared" si="18"/>
        <v>0.33333333333333331</v>
      </c>
      <c r="F10" s="3">
        <f>7+8+2</f>
        <v>17</v>
      </c>
      <c r="G10" s="3">
        <f>11+6+12</f>
        <v>29</v>
      </c>
      <c r="H10">
        <f t="shared" si="10"/>
        <v>-12</v>
      </c>
      <c r="K10">
        <f>20*1</f>
        <v>20</v>
      </c>
      <c r="L10">
        <f t="shared" si="19"/>
        <v>10</v>
      </c>
      <c r="M10">
        <f t="shared" si="20"/>
        <v>0</v>
      </c>
      <c r="N10">
        <f t="shared" si="5"/>
        <v>10</v>
      </c>
      <c r="O10">
        <f t="shared" si="21"/>
        <v>40</v>
      </c>
    </row>
    <row r="11" spans="1:27" x14ac:dyDescent="0.25">
      <c r="A11" s="3" t="s">
        <v>144</v>
      </c>
      <c r="B11" s="3">
        <f>1*1</f>
        <v>1</v>
      </c>
      <c r="C11" s="3">
        <f>1*2</f>
        <v>2</v>
      </c>
      <c r="D11" s="3"/>
      <c r="E11" s="2">
        <f t="shared" ref="E11:E12" si="22">(B11)/(B11+C11+D11)</f>
        <v>0.33333333333333331</v>
      </c>
      <c r="F11" s="3">
        <f>6+4+3</f>
        <v>13</v>
      </c>
      <c r="G11" s="3">
        <f>1+11+9</f>
        <v>21</v>
      </c>
      <c r="H11">
        <f t="shared" ref="H11" si="23">F11-G11</f>
        <v>-8</v>
      </c>
      <c r="K11">
        <f>20*1</f>
        <v>20</v>
      </c>
      <c r="L11">
        <f t="shared" ref="L11:L12" si="24">B11*10</f>
        <v>10</v>
      </c>
      <c r="M11">
        <f t="shared" ref="M11:M12" si="25">D11*5</f>
        <v>0</v>
      </c>
      <c r="N11">
        <f t="shared" si="5"/>
        <v>10</v>
      </c>
      <c r="O11">
        <f t="shared" ref="O11:O12" si="26">SUM(I11:N11)</f>
        <v>40</v>
      </c>
    </row>
    <row r="12" spans="1:27" x14ac:dyDescent="0.25">
      <c r="A12" s="3" t="s">
        <v>174</v>
      </c>
      <c r="B12" s="3"/>
      <c r="C12" s="3">
        <f>1*3</f>
        <v>3</v>
      </c>
      <c r="D12" s="3"/>
      <c r="E12" s="2">
        <f t="shared" si="22"/>
        <v>0</v>
      </c>
      <c r="F12" s="3">
        <f>4+1+5</f>
        <v>10</v>
      </c>
      <c r="G12" s="3">
        <f>11+15+7</f>
        <v>33</v>
      </c>
      <c r="H12">
        <f>F12-G12</f>
        <v>-23</v>
      </c>
      <c r="L12">
        <f t="shared" si="24"/>
        <v>0</v>
      </c>
      <c r="M12">
        <f t="shared" si="25"/>
        <v>0</v>
      </c>
      <c r="N12">
        <f>10*1</f>
        <v>10</v>
      </c>
      <c r="O12">
        <f t="shared" si="26"/>
        <v>10</v>
      </c>
    </row>
    <row r="13" spans="1:27" x14ac:dyDescent="0.25">
      <c r="A13" s="3" t="s">
        <v>78</v>
      </c>
      <c r="B13" s="3">
        <f>1*2</f>
        <v>2</v>
      </c>
      <c r="C13" s="3">
        <f>1*5</f>
        <v>5</v>
      </c>
      <c r="D13" s="3"/>
      <c r="E13" s="2">
        <f t="shared" si="18"/>
        <v>0.2857142857142857</v>
      </c>
      <c r="F13" s="3">
        <f>6+6+4+8+14+13+8</f>
        <v>59</v>
      </c>
      <c r="G13" s="3">
        <f>7+8+11+14+6+3+12</f>
        <v>61</v>
      </c>
      <c r="H13">
        <f t="shared" si="10"/>
        <v>-2</v>
      </c>
      <c r="J13">
        <f>40*1</f>
        <v>40</v>
      </c>
      <c r="K13">
        <f>20*1</f>
        <v>20</v>
      </c>
      <c r="L13">
        <f t="shared" si="19"/>
        <v>20</v>
      </c>
      <c r="M13">
        <f t="shared" si="20"/>
        <v>0</v>
      </c>
      <c r="N13">
        <f>10*2</f>
        <v>20</v>
      </c>
      <c r="O13">
        <f t="shared" si="21"/>
        <v>100</v>
      </c>
    </row>
    <row r="14" spans="1:27" x14ac:dyDescent="0.25">
      <c r="A14" s="3" t="s">
        <v>115</v>
      </c>
      <c r="B14" s="3">
        <f>1*9</f>
        <v>9</v>
      </c>
      <c r="C14" s="3">
        <f>1*9</f>
        <v>9</v>
      </c>
      <c r="D14" s="3"/>
      <c r="E14" s="2">
        <f t="shared" ref="E14:E15" si="27">(B14)/(B14+C14+D14)</f>
        <v>0.5</v>
      </c>
      <c r="F14" s="3">
        <f>7+0+16+1+5+7+9+6+13+9+5+11+3+10+2+11+6+3</f>
        <v>124</v>
      </c>
      <c r="G14" s="3">
        <f>1+13+4+9+4+9+2+11+12+18+13+5+16+4+11+4+3+10</f>
        <v>149</v>
      </c>
      <c r="H14">
        <f t="shared" ref="H14:H15" si="28">F14-G14</f>
        <v>-25</v>
      </c>
      <c r="J14">
        <f>40*3</f>
        <v>120</v>
      </c>
      <c r="K14">
        <f>20*2</f>
        <v>40</v>
      </c>
      <c r="L14">
        <f t="shared" ref="L14:L15" si="29">B14*10</f>
        <v>90</v>
      </c>
      <c r="M14">
        <f t="shared" ref="M14:M15" si="30">D14*5</f>
        <v>0</v>
      </c>
      <c r="N14">
        <f>10*5</f>
        <v>50</v>
      </c>
      <c r="O14">
        <f t="shared" ref="O14:O15" si="31">SUM(I14:N14)</f>
        <v>300</v>
      </c>
    </row>
    <row r="15" spans="1:27" x14ac:dyDescent="0.25">
      <c r="A15" s="3" t="s">
        <v>128</v>
      </c>
      <c r="B15" s="3">
        <f>1*1</f>
        <v>1</v>
      </c>
      <c r="C15" s="3">
        <f>1*5</f>
        <v>5</v>
      </c>
      <c r="D15" s="3"/>
      <c r="E15" s="2">
        <f t="shared" si="27"/>
        <v>0.16666666666666666</v>
      </c>
      <c r="F15" s="3">
        <f>3+1+4+1+16+8</f>
        <v>33</v>
      </c>
      <c r="G15" s="3">
        <f>15+2+9+12+3+12</f>
        <v>53</v>
      </c>
      <c r="H15">
        <f t="shared" si="28"/>
        <v>-20</v>
      </c>
      <c r="L15">
        <f t="shared" si="29"/>
        <v>10</v>
      </c>
      <c r="M15">
        <f t="shared" si="30"/>
        <v>0</v>
      </c>
      <c r="N15">
        <f>10*2</f>
        <v>20</v>
      </c>
      <c r="O15">
        <f t="shared" si="31"/>
        <v>30</v>
      </c>
    </row>
    <row r="16" spans="1:27" x14ac:dyDescent="0.25">
      <c r="A16" s="3" t="s">
        <v>46</v>
      </c>
      <c r="B16" s="3">
        <f>1*1</f>
        <v>1</v>
      </c>
      <c r="C16" s="3">
        <f>1*3</f>
        <v>3</v>
      </c>
      <c r="D16" s="3"/>
      <c r="E16" s="2">
        <f t="shared" si="13"/>
        <v>0.25</v>
      </c>
      <c r="F16" s="3">
        <f>3+2+9+3</f>
        <v>17</v>
      </c>
      <c r="G16" s="3">
        <f>10+7+2+12</f>
        <v>31</v>
      </c>
      <c r="H16">
        <f t="shared" si="10"/>
        <v>-14</v>
      </c>
      <c r="J16">
        <f>40*1</f>
        <v>40</v>
      </c>
      <c r="L16">
        <f t="shared" si="14"/>
        <v>10</v>
      </c>
      <c r="M16">
        <f t="shared" si="15"/>
        <v>0</v>
      </c>
      <c r="N16">
        <f t="shared" si="5"/>
        <v>10</v>
      </c>
      <c r="O16">
        <f t="shared" si="16"/>
        <v>60</v>
      </c>
    </row>
    <row r="17" spans="1:15" x14ac:dyDescent="0.25">
      <c r="A17" s="3" t="s">
        <v>166</v>
      </c>
      <c r="B17" s="3">
        <f>1*4</f>
        <v>4</v>
      </c>
      <c r="C17" s="3"/>
      <c r="D17" s="3"/>
      <c r="E17" s="2">
        <f t="shared" ref="E17" si="32">(B17)/(B17+C17+D17)</f>
        <v>1</v>
      </c>
      <c r="F17" s="3">
        <f>12+20+21+11</f>
        <v>64</v>
      </c>
      <c r="G17" s="3">
        <f>5+2+1+2</f>
        <v>10</v>
      </c>
      <c r="H17">
        <f>F17-G17</f>
        <v>54</v>
      </c>
      <c r="I17">
        <f>60*1</f>
        <v>60</v>
      </c>
      <c r="K17">
        <f>20*1</f>
        <v>20</v>
      </c>
      <c r="L17">
        <f t="shared" ref="L17" si="33">B17*10</f>
        <v>40</v>
      </c>
      <c r="M17">
        <f t="shared" ref="M17" si="34">D17*5</f>
        <v>0</v>
      </c>
      <c r="N17">
        <f>10*2</f>
        <v>20</v>
      </c>
      <c r="O17">
        <f t="shared" ref="O17" si="35">SUM(I17:N17)</f>
        <v>140</v>
      </c>
    </row>
    <row r="18" spans="1:15" x14ac:dyDescent="0.25">
      <c r="A18" s="3" t="s">
        <v>164</v>
      </c>
      <c r="B18" s="3">
        <f>1*2</f>
        <v>2</v>
      </c>
      <c r="C18" s="3">
        <f>1*1</f>
        <v>1</v>
      </c>
      <c r="D18" s="3"/>
      <c r="E18" s="2">
        <f t="shared" si="13"/>
        <v>0.66666666666666663</v>
      </c>
      <c r="F18" s="3">
        <f>15+9+1</f>
        <v>25</v>
      </c>
      <c r="G18" s="3">
        <f>0+4+21</f>
        <v>25</v>
      </c>
      <c r="H18">
        <f>F18-G18</f>
        <v>0</v>
      </c>
      <c r="K18">
        <f>20*1</f>
        <v>20</v>
      </c>
      <c r="L18">
        <f t="shared" si="14"/>
        <v>20</v>
      </c>
      <c r="M18">
        <f t="shared" si="15"/>
        <v>0</v>
      </c>
      <c r="N18">
        <f>10*1</f>
        <v>10</v>
      </c>
      <c r="O18">
        <f t="shared" ref="O18" si="36">SUM(I18:N18)</f>
        <v>50</v>
      </c>
    </row>
    <row r="19" spans="1:15" x14ac:dyDescent="0.25">
      <c r="A19" s="3" t="s">
        <v>100</v>
      </c>
      <c r="B19" s="3">
        <f>1*7</f>
        <v>7</v>
      </c>
      <c r="C19" s="3"/>
      <c r="D19" s="3"/>
      <c r="E19" s="2">
        <f t="shared" si="13"/>
        <v>1</v>
      </c>
      <c r="F19" s="3">
        <f>11+11+13+9+19+5+11</f>
        <v>79</v>
      </c>
      <c r="G19" s="3">
        <f>1+5+2+7+0+4+6</f>
        <v>25</v>
      </c>
      <c r="H19">
        <f t="shared" ref="H19" si="37">F19-G19</f>
        <v>54</v>
      </c>
      <c r="I19">
        <f>60*2</f>
        <v>120</v>
      </c>
      <c r="L19">
        <f t="shared" si="14"/>
        <v>70</v>
      </c>
      <c r="M19">
        <f t="shared" si="15"/>
        <v>0</v>
      </c>
      <c r="N19">
        <f>10*2</f>
        <v>20</v>
      </c>
      <c r="O19">
        <f t="shared" si="16"/>
        <v>210</v>
      </c>
    </row>
    <row r="20" spans="1:15" x14ac:dyDescent="0.25">
      <c r="A20" s="3" t="s">
        <v>74</v>
      </c>
      <c r="B20" s="3">
        <f>1*7</f>
        <v>7</v>
      </c>
      <c r="C20" s="3">
        <f>1*1</f>
        <v>1</v>
      </c>
      <c r="D20" s="3"/>
      <c r="E20" s="2">
        <f t="shared" ref="E20" si="38">(B20)/(B20+C20+D20)</f>
        <v>0.875</v>
      </c>
      <c r="F20" s="3">
        <f>5+12+11+12+11+9+7+5</f>
        <v>72</v>
      </c>
      <c r="G20" s="3">
        <f>15+3+4+3+4+8+3+4</f>
        <v>44</v>
      </c>
      <c r="H20">
        <f t="shared" si="10"/>
        <v>28</v>
      </c>
      <c r="I20">
        <f>60*2</f>
        <v>120</v>
      </c>
      <c r="L20">
        <f t="shared" ref="L20" si="39">B20*10</f>
        <v>70</v>
      </c>
      <c r="M20">
        <f t="shared" ref="M20" si="40">D20*5</f>
        <v>0</v>
      </c>
      <c r="N20">
        <f>10*2</f>
        <v>20</v>
      </c>
      <c r="O20">
        <f t="shared" ref="O20" si="41">SUM(I20:N20)</f>
        <v>210</v>
      </c>
    </row>
    <row r="21" spans="1:15" x14ac:dyDescent="0.25">
      <c r="A21" s="3" t="s">
        <v>54</v>
      </c>
      <c r="B21" s="3">
        <f>1*5</f>
        <v>5</v>
      </c>
      <c r="C21" s="3">
        <f>1*3</f>
        <v>3</v>
      </c>
      <c r="D21" s="3"/>
      <c r="E21" s="2">
        <f t="shared" ref="E21:E24" si="42">(B21)/(B21+C21+D21)</f>
        <v>0.625</v>
      </c>
      <c r="F21" s="3">
        <f>6+13+12+5+1+9+9+4</f>
        <v>59</v>
      </c>
      <c r="G21" s="3">
        <f>1+0+0+6+6+3+3+5</f>
        <v>24</v>
      </c>
      <c r="H21">
        <f t="shared" si="10"/>
        <v>35</v>
      </c>
      <c r="J21">
        <f>40*2</f>
        <v>80</v>
      </c>
      <c r="L21">
        <f t="shared" ref="L21:L24" si="43">B21*10</f>
        <v>50</v>
      </c>
      <c r="M21">
        <f t="shared" ref="M21:M24" si="44">D21*5</f>
        <v>0</v>
      </c>
      <c r="N21">
        <f>10*2</f>
        <v>20</v>
      </c>
      <c r="O21">
        <f t="shared" ref="O21:O24" si="45">SUM(I21:N21)</f>
        <v>150</v>
      </c>
    </row>
    <row r="22" spans="1:15" x14ac:dyDescent="0.25">
      <c r="A22" s="3" t="s">
        <v>145</v>
      </c>
      <c r="B22" s="3"/>
      <c r="C22" s="3">
        <f>1*3</f>
        <v>3</v>
      </c>
      <c r="D22" s="3"/>
      <c r="E22" s="2">
        <f t="shared" si="42"/>
        <v>0</v>
      </c>
      <c r="F22" s="3">
        <f>3+8+3</f>
        <v>14</v>
      </c>
      <c r="G22" s="3">
        <f>9+9+7</f>
        <v>25</v>
      </c>
      <c r="H22">
        <f t="shared" si="10"/>
        <v>-11</v>
      </c>
      <c r="L22">
        <f t="shared" si="43"/>
        <v>0</v>
      </c>
      <c r="M22">
        <f t="shared" si="44"/>
        <v>0</v>
      </c>
      <c r="N22">
        <f t="shared" si="5"/>
        <v>10</v>
      </c>
      <c r="O22">
        <f t="shared" si="45"/>
        <v>10</v>
      </c>
    </row>
    <row r="23" spans="1:15" x14ac:dyDescent="0.25">
      <c r="A23" s="3" t="s">
        <v>165</v>
      </c>
      <c r="B23" s="3"/>
      <c r="C23" s="3">
        <f>1*3</f>
        <v>3</v>
      </c>
      <c r="D23" s="3"/>
      <c r="E23" s="2">
        <f t="shared" si="42"/>
        <v>0</v>
      </c>
      <c r="F23" s="3">
        <f>0+2+4</f>
        <v>6</v>
      </c>
      <c r="G23" s="3">
        <f>15+20+10</f>
        <v>45</v>
      </c>
      <c r="H23">
        <f>F23-G23</f>
        <v>-39</v>
      </c>
      <c r="L23">
        <f t="shared" si="43"/>
        <v>0</v>
      </c>
      <c r="M23">
        <f t="shared" si="44"/>
        <v>0</v>
      </c>
      <c r="N23">
        <f>10*1</f>
        <v>10</v>
      </c>
      <c r="O23">
        <f t="shared" ref="O23" si="46">SUM(I23:N23)</f>
        <v>10</v>
      </c>
    </row>
    <row r="24" spans="1:15" x14ac:dyDescent="0.25">
      <c r="A24" s="3" t="s">
        <v>129</v>
      </c>
      <c r="B24" s="3"/>
      <c r="C24" s="3">
        <f>1*2</f>
        <v>2</v>
      </c>
      <c r="D24" s="3">
        <f>1*1</f>
        <v>1</v>
      </c>
      <c r="E24" s="2">
        <f t="shared" si="42"/>
        <v>0</v>
      </c>
      <c r="F24" s="3">
        <f>9+4+2</f>
        <v>15</v>
      </c>
      <c r="G24" s="3">
        <f>9+7+4</f>
        <v>20</v>
      </c>
      <c r="H24">
        <f t="shared" si="10"/>
        <v>-5</v>
      </c>
      <c r="K24">
        <f>20*1</f>
        <v>20</v>
      </c>
      <c r="L24">
        <f t="shared" si="43"/>
        <v>0</v>
      </c>
      <c r="M24">
        <f t="shared" si="44"/>
        <v>5</v>
      </c>
      <c r="N24">
        <f>10*2</f>
        <v>20</v>
      </c>
      <c r="O24">
        <f t="shared" si="45"/>
        <v>45</v>
      </c>
    </row>
    <row r="25" spans="1:15" x14ac:dyDescent="0.25">
      <c r="A25" s="3" t="s">
        <v>25</v>
      </c>
      <c r="B25" s="3">
        <f>1*1</f>
        <v>1</v>
      </c>
      <c r="C25" s="3">
        <f>1*3</f>
        <v>3</v>
      </c>
      <c r="D25" s="3"/>
      <c r="E25" s="2">
        <f t="shared" si="0"/>
        <v>0.25</v>
      </c>
      <c r="F25" s="3">
        <f>1+7+23+5</f>
        <v>36</v>
      </c>
      <c r="G25" s="3">
        <f>6+11+6+9</f>
        <v>32</v>
      </c>
      <c r="H25">
        <f t="shared" si="10"/>
        <v>4</v>
      </c>
      <c r="J25">
        <f>40*1</f>
        <v>40</v>
      </c>
      <c r="L25">
        <f t="shared" si="2"/>
        <v>10</v>
      </c>
      <c r="M25">
        <f t="shared" si="3"/>
        <v>0</v>
      </c>
      <c r="N25">
        <f t="shared" si="5"/>
        <v>10</v>
      </c>
      <c r="O25">
        <f t="shared" ref="O25:O29" si="47">SUM(I25:N25)</f>
        <v>60</v>
      </c>
    </row>
    <row r="26" spans="1:15" x14ac:dyDescent="0.25">
      <c r="A26" s="3" t="s">
        <v>77</v>
      </c>
      <c r="B26" s="3">
        <f>1*11</f>
        <v>11</v>
      </c>
      <c r="C26" s="3">
        <f>1*4</f>
        <v>4</v>
      </c>
      <c r="D26" s="3"/>
      <c r="E26" s="2">
        <f t="shared" si="0"/>
        <v>0.73333333333333328</v>
      </c>
      <c r="F26" s="3">
        <f>7+8+6+13+15+13+9+18+6+13+12+3+15+7+3</f>
        <v>148</v>
      </c>
      <c r="G26" s="3">
        <f>2+6+12+0+5+1+1+9+16+5+6+6+1+5+5</f>
        <v>80</v>
      </c>
      <c r="H26">
        <f t="shared" si="10"/>
        <v>68</v>
      </c>
      <c r="I26">
        <f>60*2</f>
        <v>120</v>
      </c>
      <c r="J26">
        <f>40*1</f>
        <v>40</v>
      </c>
      <c r="L26">
        <f t="shared" si="2"/>
        <v>110</v>
      </c>
      <c r="M26">
        <f t="shared" si="3"/>
        <v>0</v>
      </c>
      <c r="N26">
        <f>10*4</f>
        <v>40</v>
      </c>
      <c r="O26">
        <f t="shared" si="47"/>
        <v>310</v>
      </c>
    </row>
    <row r="27" spans="1:15" x14ac:dyDescent="0.25">
      <c r="A27" s="3" t="s">
        <v>116</v>
      </c>
      <c r="B27" s="3">
        <f>1*1</f>
        <v>1</v>
      </c>
      <c r="C27" s="3">
        <f>1*11</f>
        <v>11</v>
      </c>
      <c r="D27" s="3"/>
      <c r="E27" s="2">
        <f t="shared" si="0"/>
        <v>8.3333333333333329E-2</v>
      </c>
      <c r="F27" s="3">
        <f>2+5+1+4+10+2+12+3+0+5+3+2</f>
        <v>49</v>
      </c>
      <c r="G27" s="3">
        <f>18+15+13+5+7+9+13+15+12+11+12+14</f>
        <v>144</v>
      </c>
      <c r="H27">
        <f t="shared" si="10"/>
        <v>-95</v>
      </c>
      <c r="K27">
        <f>20*2</f>
        <v>40</v>
      </c>
      <c r="L27">
        <f t="shared" si="2"/>
        <v>10</v>
      </c>
      <c r="M27">
        <f t="shared" si="3"/>
        <v>0</v>
      </c>
      <c r="N27">
        <f>10*4</f>
        <v>40</v>
      </c>
      <c r="O27">
        <f t="shared" si="47"/>
        <v>90</v>
      </c>
    </row>
    <row r="28" spans="1:15" x14ac:dyDescent="0.25">
      <c r="A28" s="3" t="s">
        <v>130</v>
      </c>
      <c r="B28" s="3"/>
      <c r="C28" s="3">
        <f>1*3</f>
        <v>3</v>
      </c>
      <c r="D28" s="3"/>
      <c r="E28" s="2">
        <f t="shared" si="0"/>
        <v>0</v>
      </c>
      <c r="F28" s="3">
        <f>7+0+4</f>
        <v>11</v>
      </c>
      <c r="G28" s="3">
        <f>10+19+5</f>
        <v>34</v>
      </c>
      <c r="H28">
        <f t="shared" si="10"/>
        <v>-23</v>
      </c>
      <c r="L28">
        <f t="shared" si="2"/>
        <v>0</v>
      </c>
      <c r="M28">
        <f t="shared" si="3"/>
        <v>0</v>
      </c>
      <c r="N28">
        <f t="shared" si="5"/>
        <v>10</v>
      </c>
      <c r="O28">
        <f t="shared" si="47"/>
        <v>10</v>
      </c>
    </row>
    <row r="29" spans="1:15" x14ac:dyDescent="0.25">
      <c r="A29" s="3" t="s">
        <v>55</v>
      </c>
      <c r="B29" s="3"/>
      <c r="C29" s="3">
        <f>1*3</f>
        <v>3</v>
      </c>
      <c r="D29" s="3"/>
      <c r="E29" s="2">
        <f t="shared" si="0"/>
        <v>0</v>
      </c>
      <c r="F29" s="3">
        <f>0+0+0</f>
        <v>0</v>
      </c>
      <c r="G29" s="3">
        <f>13+18+12</f>
        <v>43</v>
      </c>
      <c r="H29">
        <f t="shared" si="10"/>
        <v>-43</v>
      </c>
      <c r="L29">
        <f t="shared" si="2"/>
        <v>0</v>
      </c>
      <c r="M29">
        <f t="shared" si="3"/>
        <v>0</v>
      </c>
      <c r="N29">
        <f t="shared" si="5"/>
        <v>10</v>
      </c>
      <c r="O29">
        <f t="shared" si="47"/>
        <v>10</v>
      </c>
    </row>
    <row r="30" spans="1:15" x14ac:dyDescent="0.25">
      <c r="A30" s="3" t="s">
        <v>26</v>
      </c>
      <c r="B30" s="3">
        <f>1*1</f>
        <v>1</v>
      </c>
      <c r="C30" s="3">
        <f>1*4</f>
        <v>4</v>
      </c>
      <c r="D30" s="3"/>
      <c r="E30" s="2">
        <f t="shared" ref="E30:E33" si="48">(B30)/(B30+C30+D30)</f>
        <v>0.2</v>
      </c>
      <c r="F30" s="3">
        <f>6+6+2+6+2</f>
        <v>22</v>
      </c>
      <c r="G30" s="3">
        <f>1+23+7+14+12</f>
        <v>57</v>
      </c>
      <c r="H30">
        <f t="shared" ref="H30" si="49">F30-G30</f>
        <v>-35</v>
      </c>
      <c r="K30">
        <f>20*1</f>
        <v>20</v>
      </c>
      <c r="L30">
        <f t="shared" ref="L30:L33" si="50">B30*10</f>
        <v>10</v>
      </c>
      <c r="M30">
        <f t="shared" ref="M30:M33" si="51">D30*5</f>
        <v>0</v>
      </c>
      <c r="N30">
        <f>10*2</f>
        <v>20</v>
      </c>
      <c r="O30">
        <f t="shared" ref="O30:O33" si="52">SUM(I30:N30)</f>
        <v>50</v>
      </c>
    </row>
    <row r="31" spans="1:15" x14ac:dyDescent="0.25">
      <c r="A31" s="3" t="s">
        <v>76</v>
      </c>
      <c r="B31" s="3">
        <f>1*7</f>
        <v>7</v>
      </c>
      <c r="C31" s="3">
        <f>1*9</f>
        <v>9</v>
      </c>
      <c r="D31" s="3">
        <f>1*1</f>
        <v>1</v>
      </c>
      <c r="E31" s="2">
        <f t="shared" ref="E31" si="53">(B31)/(B31+C31+D31)</f>
        <v>0.41176470588235292</v>
      </c>
      <c r="F31" s="3">
        <f>7+3+2+1+18+4+6+8+2+2+7+3+5+13+10+10+3</f>
        <v>104</v>
      </c>
      <c r="G31" s="3">
        <f>2+12+9+7+2+16+4+8+18+14+2+13+11+3+9+3+8</f>
        <v>141</v>
      </c>
      <c r="H31">
        <f>F31-G31</f>
        <v>-37</v>
      </c>
      <c r="J31">
        <f>40*1</f>
        <v>40</v>
      </c>
      <c r="K31">
        <f>20*2</f>
        <v>40</v>
      </c>
      <c r="L31">
        <f t="shared" ref="L31" si="54">B31*10</f>
        <v>70</v>
      </c>
      <c r="M31">
        <f t="shared" ref="M31" si="55">D31*5</f>
        <v>5</v>
      </c>
      <c r="N31">
        <f>10*5</f>
        <v>50</v>
      </c>
      <c r="O31">
        <f t="shared" ref="O31" si="56">SUM(I31:N31)</f>
        <v>205</v>
      </c>
    </row>
    <row r="32" spans="1:15" x14ac:dyDescent="0.25">
      <c r="A32" s="3" t="s">
        <v>75</v>
      </c>
      <c r="B32" s="3">
        <f>1*1</f>
        <v>1</v>
      </c>
      <c r="C32" s="3">
        <f>1*8</f>
        <v>8</v>
      </c>
      <c r="D32" s="3"/>
      <c r="E32" s="2">
        <f t="shared" si="48"/>
        <v>0.1111111111111111</v>
      </c>
      <c r="F32" s="3">
        <f>2+15+2+1+5+5+3+4+9</f>
        <v>46</v>
      </c>
      <c r="G32" s="3">
        <f>7+5+7+11+12+8+13+7+10</f>
        <v>80</v>
      </c>
      <c r="H32">
        <f>F32-G32</f>
        <v>-34</v>
      </c>
      <c r="K32">
        <f>20*2</f>
        <v>40</v>
      </c>
      <c r="L32">
        <f t="shared" si="50"/>
        <v>10</v>
      </c>
      <c r="M32">
        <f t="shared" si="51"/>
        <v>0</v>
      </c>
      <c r="N32">
        <f>10*3</f>
        <v>30</v>
      </c>
      <c r="O32">
        <f t="shared" si="52"/>
        <v>80</v>
      </c>
    </row>
    <row r="33" spans="1:15" x14ac:dyDescent="0.25">
      <c r="A33" s="3" t="s">
        <v>112</v>
      </c>
      <c r="B33" s="3">
        <f>1*5</f>
        <v>5</v>
      </c>
      <c r="C33" s="3">
        <f>1*2</f>
        <v>2</v>
      </c>
      <c r="D33" s="3">
        <f>1*1</f>
        <v>1</v>
      </c>
      <c r="E33" s="2">
        <f t="shared" si="48"/>
        <v>0.625</v>
      </c>
      <c r="F33" s="3">
        <f>11+8+12+7+15+9+4+9</f>
        <v>75</v>
      </c>
      <c r="G33" s="3">
        <f>7+9+2+8+3+9+2+7</f>
        <v>47</v>
      </c>
      <c r="H33">
        <f t="shared" ref="H33" si="57">F33-G33</f>
        <v>28</v>
      </c>
      <c r="I33">
        <f>60*1</f>
        <v>60</v>
      </c>
      <c r="J33">
        <f>40*1</f>
        <v>40</v>
      </c>
      <c r="L33">
        <f t="shared" si="50"/>
        <v>50</v>
      </c>
      <c r="M33">
        <f t="shared" si="51"/>
        <v>5</v>
      </c>
      <c r="N33">
        <f>10*2</f>
        <v>20</v>
      </c>
      <c r="O33">
        <f t="shared" si="52"/>
        <v>175</v>
      </c>
    </row>
    <row r="34" spans="1:15" x14ac:dyDescent="0.25">
      <c r="B34" s="3"/>
      <c r="C34" s="3"/>
      <c r="D34" s="3"/>
      <c r="E34" s="2" t="e">
        <f t="shared" ref="E34" si="58">(B34)/(B34+C34+D34)</f>
        <v>#DIV/0!</v>
      </c>
      <c r="F34" s="3"/>
      <c r="G34" s="3"/>
      <c r="H34">
        <f t="shared" ref="H34" si="59">F34-G34</f>
        <v>0</v>
      </c>
      <c r="L34">
        <f t="shared" ref="L34" si="60">B34*10</f>
        <v>0</v>
      </c>
      <c r="M34">
        <f t="shared" ref="M34" si="61">D34*5</f>
        <v>0</v>
      </c>
      <c r="O34">
        <f t="shared" ref="O34" si="62">SUM(I34:N34)</f>
        <v>0</v>
      </c>
    </row>
    <row r="35" spans="1:15" x14ac:dyDescent="0.25">
      <c r="B35" s="3"/>
      <c r="C35" s="3"/>
      <c r="D35" s="3"/>
      <c r="E35" s="2" t="e">
        <f t="shared" ref="E35" si="63">(B35)/(B35+C35+D35)</f>
        <v>#DIV/0!</v>
      </c>
      <c r="F35" s="3"/>
      <c r="G35" s="3"/>
      <c r="H35">
        <f t="shared" ref="H35" si="64">F35-G35</f>
        <v>0</v>
      </c>
      <c r="L35">
        <f t="shared" ref="L35" si="65">B35*10</f>
        <v>0</v>
      </c>
      <c r="M35">
        <f t="shared" ref="M35" si="66">D35*5</f>
        <v>0</v>
      </c>
      <c r="O35">
        <f t="shared" ref="O35" si="67">SUM(I35:N35)</f>
        <v>0</v>
      </c>
    </row>
    <row r="36" spans="1:15" x14ac:dyDescent="0.25">
      <c r="B36" s="3"/>
      <c r="C36" s="3"/>
      <c r="D36" s="3"/>
      <c r="E36" s="2" t="e">
        <f t="shared" ref="E36:E107" si="68">(B36)/(B36+C36+D36)</f>
        <v>#DIV/0!</v>
      </c>
      <c r="F36" s="3"/>
      <c r="G36" s="3"/>
      <c r="H36">
        <f t="shared" ref="H36:H41" si="69">F36-G36</f>
        <v>0</v>
      </c>
      <c r="L36">
        <f t="shared" ref="L36:L97" si="70">B36*10</f>
        <v>0</v>
      </c>
      <c r="M36">
        <f t="shared" ref="M36:M107" si="71">D36*5</f>
        <v>0</v>
      </c>
      <c r="O36">
        <f t="shared" ref="O36:O40" si="72">SUM(I36:N36)</f>
        <v>0</v>
      </c>
    </row>
    <row r="37" spans="1:15" x14ac:dyDescent="0.25">
      <c r="B37" s="3"/>
      <c r="C37" s="3"/>
      <c r="D37" s="3"/>
      <c r="E37" s="2" t="e">
        <f t="shared" si="68"/>
        <v>#DIV/0!</v>
      </c>
      <c r="F37" s="3"/>
      <c r="G37" s="3"/>
      <c r="H37">
        <f t="shared" si="69"/>
        <v>0</v>
      </c>
      <c r="L37">
        <f t="shared" si="70"/>
        <v>0</v>
      </c>
      <c r="M37">
        <f t="shared" si="71"/>
        <v>0</v>
      </c>
      <c r="O37">
        <f t="shared" si="72"/>
        <v>0</v>
      </c>
    </row>
    <row r="38" spans="1:15" x14ac:dyDescent="0.25">
      <c r="B38" s="3"/>
      <c r="C38" s="3"/>
      <c r="D38" s="3"/>
      <c r="E38" s="2" t="e">
        <f t="shared" ref="E38:E39" si="73">(B38)/(B38+C38+D38)</f>
        <v>#DIV/0!</v>
      </c>
      <c r="F38" s="3"/>
      <c r="G38" s="3"/>
      <c r="H38">
        <f t="shared" ref="H38:H39" si="74">F38-G38</f>
        <v>0</v>
      </c>
      <c r="L38">
        <f t="shared" ref="L38:L39" si="75">B38*10</f>
        <v>0</v>
      </c>
      <c r="M38">
        <f t="shared" ref="M38:M39" si="76">D38*5</f>
        <v>0</v>
      </c>
      <c r="O38">
        <f t="shared" ref="O38:O39" si="77">SUM(I38:N38)</f>
        <v>0</v>
      </c>
    </row>
    <row r="39" spans="1:15" x14ac:dyDescent="0.25">
      <c r="B39" s="3"/>
      <c r="C39" s="3"/>
      <c r="D39" s="3"/>
      <c r="E39" s="2" t="e">
        <f t="shared" si="73"/>
        <v>#DIV/0!</v>
      </c>
      <c r="F39" s="3"/>
      <c r="G39" s="3"/>
      <c r="H39">
        <f t="shared" si="74"/>
        <v>0</v>
      </c>
      <c r="L39">
        <f t="shared" si="75"/>
        <v>0</v>
      </c>
      <c r="M39">
        <f t="shared" si="76"/>
        <v>0</v>
      </c>
      <c r="O39">
        <f t="shared" si="77"/>
        <v>0</v>
      </c>
    </row>
    <row r="40" spans="1:15" x14ac:dyDescent="0.25">
      <c r="B40" s="3"/>
      <c r="C40" s="3"/>
      <c r="D40" s="3"/>
      <c r="E40" s="2" t="e">
        <f t="shared" si="68"/>
        <v>#DIV/0!</v>
      </c>
      <c r="F40" s="3"/>
      <c r="G40" s="3"/>
      <c r="H40">
        <f t="shared" si="69"/>
        <v>0</v>
      </c>
      <c r="L40">
        <f t="shared" si="70"/>
        <v>0</v>
      </c>
      <c r="M40">
        <f t="shared" si="71"/>
        <v>0</v>
      </c>
      <c r="O40">
        <f t="shared" si="72"/>
        <v>0</v>
      </c>
    </row>
    <row r="41" spans="1:15" x14ac:dyDescent="0.25">
      <c r="B41" s="3"/>
      <c r="C41" s="3"/>
      <c r="D41" s="3"/>
      <c r="E41" s="2" t="e">
        <f t="shared" si="68"/>
        <v>#DIV/0!</v>
      </c>
      <c r="F41" s="3"/>
      <c r="G41" s="3"/>
      <c r="H41">
        <f t="shared" si="69"/>
        <v>0</v>
      </c>
      <c r="L41">
        <f t="shared" si="70"/>
        <v>0</v>
      </c>
      <c r="M41">
        <f t="shared" si="71"/>
        <v>0</v>
      </c>
      <c r="O41">
        <f t="shared" ref="O41:O45" si="78">SUM(I41:N41)</f>
        <v>0</v>
      </c>
    </row>
    <row r="42" spans="1:15" x14ac:dyDescent="0.25">
      <c r="B42" s="3"/>
      <c r="C42" s="3"/>
      <c r="D42" s="3"/>
      <c r="E42" s="2" t="e">
        <f t="shared" ref="E42:E43" si="79">(B42)/(B42+C42+D42)</f>
        <v>#DIV/0!</v>
      </c>
      <c r="F42" s="3"/>
      <c r="G42" s="3"/>
      <c r="H42">
        <f t="shared" ref="H42:H48" si="80">F42-G42</f>
        <v>0</v>
      </c>
      <c r="L42">
        <f t="shared" ref="L42:L48" si="81">B42*10</f>
        <v>0</v>
      </c>
      <c r="M42">
        <f t="shared" ref="M42:M48" si="82">D42*5</f>
        <v>0</v>
      </c>
      <c r="O42">
        <f t="shared" si="78"/>
        <v>0</v>
      </c>
    </row>
    <row r="43" spans="1:15" x14ac:dyDescent="0.25">
      <c r="B43" s="3"/>
      <c r="C43" s="3"/>
      <c r="D43" s="3"/>
      <c r="E43" s="2" t="e">
        <f t="shared" si="79"/>
        <v>#DIV/0!</v>
      </c>
      <c r="F43" s="3"/>
      <c r="G43" s="3"/>
      <c r="H43">
        <f t="shared" si="80"/>
        <v>0</v>
      </c>
      <c r="L43">
        <f t="shared" si="81"/>
        <v>0</v>
      </c>
      <c r="M43">
        <f t="shared" si="82"/>
        <v>0</v>
      </c>
      <c r="O43">
        <f t="shared" ref="O43" si="83">SUM(I43:N43)</f>
        <v>0</v>
      </c>
    </row>
    <row r="44" spans="1:15" x14ac:dyDescent="0.25">
      <c r="B44" s="3"/>
      <c r="C44" s="3"/>
      <c r="D44" s="3"/>
      <c r="E44" s="2" t="e">
        <f t="shared" ref="E44" si="84">(B44)/(B44+C44+D44)</f>
        <v>#DIV/0!</v>
      </c>
      <c r="F44" s="3"/>
      <c r="G44" s="3"/>
      <c r="H44">
        <f t="shared" ref="H44" si="85">F44-G44</f>
        <v>0</v>
      </c>
      <c r="L44">
        <f t="shared" ref="L44" si="86">B44*10</f>
        <v>0</v>
      </c>
      <c r="M44">
        <f t="shared" ref="M44" si="87">D44*5</f>
        <v>0</v>
      </c>
      <c r="O44">
        <f t="shared" ref="O44" si="88">SUM(I44:N44)</f>
        <v>0</v>
      </c>
    </row>
    <row r="45" spans="1:15" x14ac:dyDescent="0.25">
      <c r="B45" s="3"/>
      <c r="C45" s="3"/>
      <c r="D45" s="3"/>
      <c r="E45" s="2" t="e">
        <f>(B45)/(B45+C45+D45)</f>
        <v>#DIV/0!</v>
      </c>
      <c r="F45" s="3"/>
      <c r="G45" s="3"/>
      <c r="H45">
        <f t="shared" si="80"/>
        <v>0</v>
      </c>
      <c r="L45">
        <f t="shared" si="81"/>
        <v>0</v>
      </c>
      <c r="M45">
        <f t="shared" si="82"/>
        <v>0</v>
      </c>
      <c r="O45">
        <f t="shared" si="78"/>
        <v>0</v>
      </c>
    </row>
    <row r="46" spans="1:15" x14ac:dyDescent="0.25">
      <c r="B46" s="3"/>
      <c r="C46" s="3"/>
      <c r="D46" s="3"/>
      <c r="E46" s="2" t="e">
        <f t="shared" ref="E46" si="89">(B46)/(B46+C46+D46)</f>
        <v>#DIV/0!</v>
      </c>
      <c r="F46" s="3"/>
      <c r="G46" s="3"/>
      <c r="H46">
        <f t="shared" si="80"/>
        <v>0</v>
      </c>
      <c r="L46">
        <f t="shared" si="81"/>
        <v>0</v>
      </c>
      <c r="M46">
        <f t="shared" si="82"/>
        <v>0</v>
      </c>
      <c r="O46">
        <f t="shared" ref="O46" si="90">SUM(I46:N46)</f>
        <v>0</v>
      </c>
    </row>
    <row r="47" spans="1:15" x14ac:dyDescent="0.25">
      <c r="B47" s="3"/>
      <c r="C47" s="3"/>
      <c r="D47" s="3"/>
      <c r="E47" s="2" t="e">
        <f t="shared" ref="E47" si="91">(B47)/(B47+C47+D47)</f>
        <v>#DIV/0!</v>
      </c>
      <c r="F47" s="3"/>
      <c r="G47" s="3"/>
      <c r="H47">
        <f t="shared" ref="H47" si="92">F47-G47</f>
        <v>0</v>
      </c>
      <c r="L47">
        <f t="shared" ref="L47" si="93">B47*10</f>
        <v>0</v>
      </c>
      <c r="M47">
        <f t="shared" ref="M47" si="94">D47*5</f>
        <v>0</v>
      </c>
      <c r="O47">
        <f t="shared" ref="O47" si="95">SUM(I47:N47)</f>
        <v>0</v>
      </c>
    </row>
    <row r="48" spans="1:15" x14ac:dyDescent="0.25">
      <c r="B48" s="3"/>
      <c r="C48" s="3"/>
      <c r="D48" s="3"/>
      <c r="E48" s="2" t="e">
        <f t="shared" ref="E48" si="96">(B48)/(B48+C48+D48)</f>
        <v>#DIV/0!</v>
      </c>
      <c r="F48" s="3"/>
      <c r="G48" s="3"/>
      <c r="H48">
        <f t="shared" si="80"/>
        <v>0</v>
      </c>
      <c r="L48">
        <f t="shared" si="81"/>
        <v>0</v>
      </c>
      <c r="M48">
        <f t="shared" si="82"/>
        <v>0</v>
      </c>
      <c r="O48">
        <f t="shared" ref="O48" si="97">SUM(I48:N48)</f>
        <v>0</v>
      </c>
    </row>
    <row r="49" spans="2:15" x14ac:dyDescent="0.25">
      <c r="B49" s="3"/>
      <c r="C49" s="3"/>
      <c r="D49" s="3"/>
      <c r="E49" s="2" t="e">
        <f t="shared" si="68"/>
        <v>#DIV/0!</v>
      </c>
      <c r="F49" s="3"/>
      <c r="G49" s="3"/>
      <c r="H49">
        <f t="shared" ref="H49:H94" si="98">F49-G49</f>
        <v>0</v>
      </c>
      <c r="L49">
        <f t="shared" si="70"/>
        <v>0</v>
      </c>
      <c r="M49">
        <f t="shared" si="71"/>
        <v>0</v>
      </c>
      <c r="O49">
        <f t="shared" ref="O49" si="99">SUM(I49:N49)</f>
        <v>0</v>
      </c>
    </row>
    <row r="50" spans="2:15" x14ac:dyDescent="0.25">
      <c r="B50" s="3"/>
      <c r="C50" s="3"/>
      <c r="D50" s="3"/>
      <c r="E50" s="2" t="e">
        <f t="shared" si="68"/>
        <v>#DIV/0!</v>
      </c>
      <c r="F50" s="3"/>
      <c r="G50" s="3"/>
      <c r="H50">
        <f t="shared" si="98"/>
        <v>0</v>
      </c>
      <c r="L50">
        <f t="shared" si="70"/>
        <v>0</v>
      </c>
      <c r="M50">
        <f t="shared" si="71"/>
        <v>0</v>
      </c>
      <c r="O50">
        <f t="shared" ref="O50" si="100">SUM(I50:N50)</f>
        <v>0</v>
      </c>
    </row>
    <row r="51" spans="2:15" x14ac:dyDescent="0.25">
      <c r="B51" s="3"/>
      <c r="C51" s="3"/>
      <c r="D51" s="3"/>
      <c r="E51" s="2" t="e">
        <f t="shared" si="68"/>
        <v>#DIV/0!</v>
      </c>
      <c r="F51" s="3"/>
      <c r="G51" s="3"/>
      <c r="H51">
        <f t="shared" si="98"/>
        <v>0</v>
      </c>
      <c r="L51">
        <f t="shared" si="70"/>
        <v>0</v>
      </c>
      <c r="M51">
        <f t="shared" si="71"/>
        <v>0</v>
      </c>
      <c r="O51">
        <f t="shared" ref="O51" si="101">SUM(I51:N51)</f>
        <v>0</v>
      </c>
    </row>
    <row r="52" spans="2:15" x14ac:dyDescent="0.25">
      <c r="B52" s="3"/>
      <c r="C52" s="3"/>
      <c r="D52" s="3"/>
      <c r="E52" s="2" t="e">
        <f t="shared" si="68"/>
        <v>#DIV/0!</v>
      </c>
      <c r="F52" s="3"/>
      <c r="G52" s="3"/>
      <c r="H52">
        <f t="shared" si="98"/>
        <v>0</v>
      </c>
      <c r="L52">
        <f t="shared" si="70"/>
        <v>0</v>
      </c>
      <c r="M52">
        <f t="shared" si="71"/>
        <v>0</v>
      </c>
      <c r="O52">
        <f t="shared" ref="O52" si="102">SUM(I52:N52)</f>
        <v>0</v>
      </c>
    </row>
    <row r="53" spans="2:15" x14ac:dyDescent="0.25">
      <c r="B53" s="3"/>
      <c r="C53" s="3"/>
      <c r="D53" s="3"/>
      <c r="E53" s="2" t="e">
        <f t="shared" si="68"/>
        <v>#DIV/0!</v>
      </c>
      <c r="F53" s="3"/>
      <c r="G53" s="3"/>
      <c r="H53">
        <f t="shared" si="98"/>
        <v>0</v>
      </c>
      <c r="L53">
        <f t="shared" si="70"/>
        <v>0</v>
      </c>
      <c r="M53">
        <f t="shared" si="71"/>
        <v>0</v>
      </c>
      <c r="O53">
        <f t="shared" ref="O53:O60" si="103">SUM(I53:N53)</f>
        <v>0</v>
      </c>
    </row>
    <row r="54" spans="2:15" x14ac:dyDescent="0.25">
      <c r="B54" s="3"/>
      <c r="C54" s="3"/>
      <c r="D54" s="3"/>
      <c r="E54" s="2" t="e">
        <f t="shared" si="68"/>
        <v>#DIV/0!</v>
      </c>
      <c r="F54" s="3"/>
      <c r="G54" s="3"/>
      <c r="H54">
        <f t="shared" si="98"/>
        <v>0</v>
      </c>
      <c r="L54">
        <f t="shared" si="70"/>
        <v>0</v>
      </c>
      <c r="M54">
        <f t="shared" si="71"/>
        <v>0</v>
      </c>
      <c r="O54">
        <f t="shared" ref="O54:O55" si="104">SUM(I54:N54)</f>
        <v>0</v>
      </c>
    </row>
    <row r="55" spans="2:15" x14ac:dyDescent="0.25">
      <c r="B55" s="3"/>
      <c r="C55" s="3"/>
      <c r="D55" s="3"/>
      <c r="E55" s="2" t="e">
        <f t="shared" si="68"/>
        <v>#DIV/0!</v>
      </c>
      <c r="F55" s="3"/>
      <c r="G55" s="3"/>
      <c r="H55">
        <f t="shared" si="98"/>
        <v>0</v>
      </c>
      <c r="L55">
        <f t="shared" si="70"/>
        <v>0</v>
      </c>
      <c r="M55">
        <f t="shared" si="71"/>
        <v>0</v>
      </c>
      <c r="O55">
        <f t="shared" si="104"/>
        <v>0</v>
      </c>
    </row>
    <row r="56" spans="2:15" x14ac:dyDescent="0.25">
      <c r="B56" s="3"/>
      <c r="C56" s="3"/>
      <c r="D56" s="3"/>
      <c r="E56" s="2" t="e">
        <f t="shared" si="68"/>
        <v>#DIV/0!</v>
      </c>
      <c r="F56" s="3"/>
      <c r="G56" s="3"/>
      <c r="H56">
        <f t="shared" si="98"/>
        <v>0</v>
      </c>
      <c r="L56">
        <f t="shared" si="70"/>
        <v>0</v>
      </c>
      <c r="M56">
        <f t="shared" si="71"/>
        <v>0</v>
      </c>
      <c r="O56">
        <f t="shared" ref="O56:O57" si="105">SUM(I56:N56)</f>
        <v>0</v>
      </c>
    </row>
    <row r="57" spans="2:15" x14ac:dyDescent="0.25">
      <c r="B57" s="3"/>
      <c r="C57" s="3"/>
      <c r="D57" s="3"/>
      <c r="E57" s="2" t="e">
        <f t="shared" si="68"/>
        <v>#DIV/0!</v>
      </c>
      <c r="F57" s="3"/>
      <c r="G57" s="3"/>
      <c r="H57">
        <f t="shared" si="98"/>
        <v>0</v>
      </c>
      <c r="L57">
        <f t="shared" si="70"/>
        <v>0</v>
      </c>
      <c r="M57">
        <f t="shared" si="71"/>
        <v>0</v>
      </c>
      <c r="O57">
        <f t="shared" si="105"/>
        <v>0</v>
      </c>
    </row>
    <row r="58" spans="2:15" x14ac:dyDescent="0.25">
      <c r="B58" s="3"/>
      <c r="C58" s="3"/>
      <c r="D58" s="3"/>
      <c r="E58" s="2" t="e">
        <f t="shared" si="68"/>
        <v>#DIV/0!</v>
      </c>
      <c r="F58" s="3"/>
      <c r="G58" s="3"/>
      <c r="H58">
        <f t="shared" si="98"/>
        <v>0</v>
      </c>
      <c r="L58">
        <f t="shared" si="70"/>
        <v>0</v>
      </c>
      <c r="M58">
        <f t="shared" si="71"/>
        <v>0</v>
      </c>
      <c r="O58">
        <f t="shared" ref="O58:O59" si="106">SUM(I58:N58)</f>
        <v>0</v>
      </c>
    </row>
    <row r="59" spans="2:15" x14ac:dyDescent="0.25">
      <c r="B59" s="3"/>
      <c r="C59" s="3"/>
      <c r="D59" s="3"/>
      <c r="E59" s="2" t="e">
        <f t="shared" si="68"/>
        <v>#DIV/0!</v>
      </c>
      <c r="F59" s="3"/>
      <c r="G59" s="3"/>
      <c r="H59">
        <f t="shared" si="98"/>
        <v>0</v>
      </c>
      <c r="L59">
        <f t="shared" si="70"/>
        <v>0</v>
      </c>
      <c r="M59">
        <f t="shared" si="71"/>
        <v>0</v>
      </c>
      <c r="O59">
        <f t="shared" si="106"/>
        <v>0</v>
      </c>
    </row>
    <row r="60" spans="2:15" x14ac:dyDescent="0.25">
      <c r="B60" s="3"/>
      <c r="C60" s="3"/>
      <c r="D60" s="3"/>
      <c r="E60" s="2" t="e">
        <f t="shared" si="68"/>
        <v>#DIV/0!</v>
      </c>
      <c r="F60" s="3"/>
      <c r="G60" s="3"/>
      <c r="H60">
        <f t="shared" si="98"/>
        <v>0</v>
      </c>
      <c r="L60">
        <f t="shared" si="70"/>
        <v>0</v>
      </c>
      <c r="M60">
        <f t="shared" si="71"/>
        <v>0</v>
      </c>
      <c r="O60">
        <f t="shared" si="103"/>
        <v>0</v>
      </c>
    </row>
    <row r="61" spans="2:15" x14ac:dyDescent="0.25">
      <c r="B61" s="3"/>
      <c r="C61" s="3"/>
      <c r="D61" s="3"/>
      <c r="E61" s="2" t="e">
        <f t="shared" si="68"/>
        <v>#DIV/0!</v>
      </c>
      <c r="F61" s="3"/>
      <c r="G61" s="3"/>
      <c r="H61">
        <f t="shared" si="98"/>
        <v>0</v>
      </c>
      <c r="L61">
        <f t="shared" si="70"/>
        <v>0</v>
      </c>
      <c r="M61">
        <f t="shared" si="71"/>
        <v>0</v>
      </c>
      <c r="O61">
        <f t="shared" ref="O61:O69" si="107">SUM(I61:N61)</f>
        <v>0</v>
      </c>
    </row>
    <row r="62" spans="2:15" x14ac:dyDescent="0.25">
      <c r="B62" s="3"/>
      <c r="C62" s="3"/>
      <c r="D62" s="3"/>
      <c r="E62" s="2" t="e">
        <f t="shared" si="68"/>
        <v>#DIV/0!</v>
      </c>
      <c r="F62" s="3"/>
      <c r="G62" s="3"/>
      <c r="H62">
        <f t="shared" si="98"/>
        <v>0</v>
      </c>
      <c r="L62">
        <f t="shared" si="70"/>
        <v>0</v>
      </c>
      <c r="M62">
        <f t="shared" si="71"/>
        <v>0</v>
      </c>
      <c r="O62">
        <f t="shared" si="107"/>
        <v>0</v>
      </c>
    </row>
    <row r="63" spans="2:15" x14ac:dyDescent="0.25">
      <c r="B63" s="3"/>
      <c r="C63" s="3"/>
      <c r="D63" s="3"/>
      <c r="E63" s="2" t="e">
        <f t="shared" si="68"/>
        <v>#DIV/0!</v>
      </c>
      <c r="F63" s="3"/>
      <c r="G63" s="3"/>
      <c r="H63">
        <f t="shared" si="98"/>
        <v>0</v>
      </c>
      <c r="L63">
        <f t="shared" si="70"/>
        <v>0</v>
      </c>
      <c r="M63">
        <f t="shared" si="71"/>
        <v>0</v>
      </c>
      <c r="O63">
        <f t="shared" ref="O63" si="108">SUM(I63:N63)</f>
        <v>0</v>
      </c>
    </row>
    <row r="64" spans="2:15" x14ac:dyDescent="0.25">
      <c r="B64" s="3"/>
      <c r="C64" s="3"/>
      <c r="D64" s="3"/>
      <c r="E64" s="2" t="e">
        <f t="shared" si="68"/>
        <v>#DIV/0!</v>
      </c>
      <c r="F64" s="3"/>
      <c r="G64" s="3"/>
      <c r="H64">
        <f t="shared" si="98"/>
        <v>0</v>
      </c>
      <c r="L64">
        <f t="shared" si="70"/>
        <v>0</v>
      </c>
      <c r="M64">
        <f t="shared" si="71"/>
        <v>0</v>
      </c>
      <c r="O64">
        <f t="shared" si="107"/>
        <v>0</v>
      </c>
    </row>
    <row r="65" spans="2:15" x14ac:dyDescent="0.25">
      <c r="B65" s="3"/>
      <c r="C65" s="3"/>
      <c r="D65" s="3"/>
      <c r="E65" s="2" t="e">
        <f t="shared" si="68"/>
        <v>#DIV/0!</v>
      </c>
      <c r="F65" s="3"/>
      <c r="G65" s="3"/>
      <c r="H65">
        <f t="shared" si="98"/>
        <v>0</v>
      </c>
      <c r="L65">
        <f t="shared" si="70"/>
        <v>0</v>
      </c>
      <c r="M65">
        <f t="shared" si="71"/>
        <v>0</v>
      </c>
      <c r="O65">
        <f t="shared" ref="O65" si="109">SUM(I65:N65)</f>
        <v>0</v>
      </c>
    </row>
    <row r="66" spans="2:15" x14ac:dyDescent="0.25">
      <c r="B66" s="3"/>
      <c r="C66" s="3"/>
      <c r="D66" s="3"/>
      <c r="E66" s="2" t="e">
        <f t="shared" si="68"/>
        <v>#DIV/0!</v>
      </c>
      <c r="F66" s="3"/>
      <c r="G66" s="3"/>
      <c r="H66">
        <f>F66-G66</f>
        <v>0</v>
      </c>
      <c r="L66">
        <f t="shared" si="70"/>
        <v>0</v>
      </c>
      <c r="M66">
        <f t="shared" si="71"/>
        <v>0</v>
      </c>
      <c r="O66">
        <f t="shared" ref="O66" si="110">SUM(I66:N66)</f>
        <v>0</v>
      </c>
    </row>
    <row r="67" spans="2:15" x14ac:dyDescent="0.25">
      <c r="B67" s="3"/>
      <c r="C67" s="3"/>
      <c r="D67" s="3"/>
      <c r="E67" s="2" t="e">
        <f t="shared" si="68"/>
        <v>#DIV/0!</v>
      </c>
      <c r="F67" s="3"/>
      <c r="G67" s="3"/>
      <c r="H67">
        <f t="shared" ref="H67" si="111">F67-G67</f>
        <v>0</v>
      </c>
      <c r="L67">
        <f t="shared" si="70"/>
        <v>0</v>
      </c>
      <c r="M67">
        <f t="shared" si="71"/>
        <v>0</v>
      </c>
      <c r="O67">
        <f t="shared" ref="O67" si="112">SUM(I67:N67)</f>
        <v>0</v>
      </c>
    </row>
    <row r="68" spans="2:15" x14ac:dyDescent="0.25">
      <c r="B68" s="3"/>
      <c r="C68" s="3"/>
      <c r="D68" s="3"/>
      <c r="E68" s="2" t="e">
        <f t="shared" si="68"/>
        <v>#DIV/0!</v>
      </c>
      <c r="F68" s="3"/>
      <c r="G68" s="3"/>
      <c r="H68">
        <f t="shared" si="98"/>
        <v>0</v>
      </c>
      <c r="L68">
        <f t="shared" si="70"/>
        <v>0</v>
      </c>
      <c r="M68">
        <f t="shared" si="71"/>
        <v>0</v>
      </c>
      <c r="O68">
        <f t="shared" si="107"/>
        <v>0</v>
      </c>
    </row>
    <row r="69" spans="2:15" x14ac:dyDescent="0.25">
      <c r="B69" s="3"/>
      <c r="C69" s="3"/>
      <c r="D69" s="3"/>
      <c r="E69" s="2" t="e">
        <f t="shared" si="68"/>
        <v>#DIV/0!</v>
      </c>
      <c r="F69" s="3"/>
      <c r="G69" s="3"/>
      <c r="H69">
        <f t="shared" si="98"/>
        <v>0</v>
      </c>
      <c r="L69">
        <f t="shared" si="70"/>
        <v>0</v>
      </c>
      <c r="M69">
        <f t="shared" si="71"/>
        <v>0</v>
      </c>
      <c r="O69">
        <f t="shared" si="107"/>
        <v>0</v>
      </c>
    </row>
    <row r="70" spans="2:15" x14ac:dyDescent="0.25">
      <c r="B70" s="3"/>
      <c r="C70" s="3"/>
      <c r="D70" s="3"/>
      <c r="E70" s="2" t="e">
        <f t="shared" si="68"/>
        <v>#DIV/0!</v>
      </c>
      <c r="F70" s="3"/>
      <c r="G70" s="3"/>
      <c r="H70">
        <f t="shared" si="98"/>
        <v>0</v>
      </c>
      <c r="L70">
        <f t="shared" si="70"/>
        <v>0</v>
      </c>
      <c r="M70">
        <f t="shared" si="71"/>
        <v>0</v>
      </c>
      <c r="O70">
        <f t="shared" ref="O70:O73" si="113">SUM(I70:N70)</f>
        <v>0</v>
      </c>
    </row>
    <row r="71" spans="2:15" x14ac:dyDescent="0.25">
      <c r="B71" s="3"/>
      <c r="C71" s="3"/>
      <c r="D71" s="3"/>
      <c r="E71" s="2" t="e">
        <f t="shared" si="68"/>
        <v>#DIV/0!</v>
      </c>
      <c r="F71" s="3"/>
      <c r="G71" s="3"/>
      <c r="H71">
        <f t="shared" si="98"/>
        <v>0</v>
      </c>
      <c r="L71">
        <f t="shared" si="70"/>
        <v>0</v>
      </c>
      <c r="M71">
        <f t="shared" si="71"/>
        <v>0</v>
      </c>
      <c r="O71">
        <f t="shared" si="113"/>
        <v>0</v>
      </c>
    </row>
    <row r="72" spans="2:15" x14ac:dyDescent="0.25">
      <c r="B72" s="3"/>
      <c r="C72" s="3"/>
      <c r="D72" s="3"/>
      <c r="E72" s="2" t="e">
        <f t="shared" si="68"/>
        <v>#DIV/0!</v>
      </c>
      <c r="F72" s="3"/>
      <c r="G72" s="3"/>
      <c r="H72">
        <f t="shared" si="98"/>
        <v>0</v>
      </c>
      <c r="L72">
        <f t="shared" si="70"/>
        <v>0</v>
      </c>
      <c r="M72">
        <f t="shared" si="71"/>
        <v>0</v>
      </c>
      <c r="O72">
        <f t="shared" si="113"/>
        <v>0</v>
      </c>
    </row>
    <row r="73" spans="2:15" x14ac:dyDescent="0.25">
      <c r="B73" s="3"/>
      <c r="C73" s="3"/>
      <c r="D73" s="3"/>
      <c r="E73" s="2" t="e">
        <f t="shared" si="68"/>
        <v>#DIV/0!</v>
      </c>
      <c r="F73" s="3"/>
      <c r="G73" s="3"/>
      <c r="H73">
        <f t="shared" si="98"/>
        <v>0</v>
      </c>
      <c r="L73">
        <f t="shared" si="70"/>
        <v>0</v>
      </c>
      <c r="M73">
        <f t="shared" si="71"/>
        <v>0</v>
      </c>
      <c r="O73">
        <f t="shared" si="113"/>
        <v>0</v>
      </c>
    </row>
    <row r="74" spans="2:15" x14ac:dyDescent="0.25">
      <c r="B74" s="3"/>
      <c r="C74" s="3"/>
      <c r="D74" s="3"/>
      <c r="E74" s="2" t="e">
        <f t="shared" si="68"/>
        <v>#DIV/0!</v>
      </c>
      <c r="F74" s="3"/>
      <c r="G74" s="3"/>
      <c r="H74">
        <f t="shared" si="98"/>
        <v>0</v>
      </c>
      <c r="L74">
        <f t="shared" si="70"/>
        <v>0</v>
      </c>
      <c r="M74">
        <f t="shared" si="71"/>
        <v>0</v>
      </c>
      <c r="O74">
        <f t="shared" ref="O74:O83" si="114">SUM(I74:N74)</f>
        <v>0</v>
      </c>
    </row>
    <row r="75" spans="2:15" x14ac:dyDescent="0.25">
      <c r="B75" s="3"/>
      <c r="C75" s="3"/>
      <c r="D75" s="3"/>
      <c r="E75" s="2" t="e">
        <f t="shared" si="68"/>
        <v>#DIV/0!</v>
      </c>
      <c r="F75" s="3"/>
      <c r="G75" s="3"/>
      <c r="H75">
        <f t="shared" si="98"/>
        <v>0</v>
      </c>
      <c r="L75">
        <f t="shared" si="70"/>
        <v>0</v>
      </c>
      <c r="M75">
        <f t="shared" si="71"/>
        <v>0</v>
      </c>
      <c r="O75">
        <f t="shared" ref="O75" si="115">SUM(I75:N75)</f>
        <v>0</v>
      </c>
    </row>
    <row r="76" spans="2:15" x14ac:dyDescent="0.25">
      <c r="B76" s="3"/>
      <c r="C76" s="3"/>
      <c r="D76" s="3"/>
      <c r="E76" s="2" t="e">
        <f t="shared" si="68"/>
        <v>#DIV/0!</v>
      </c>
      <c r="F76" s="3"/>
      <c r="G76" s="3"/>
      <c r="H76">
        <f t="shared" si="98"/>
        <v>0</v>
      </c>
      <c r="L76">
        <f t="shared" si="70"/>
        <v>0</v>
      </c>
      <c r="M76">
        <f t="shared" si="71"/>
        <v>0</v>
      </c>
      <c r="O76">
        <f t="shared" si="114"/>
        <v>0</v>
      </c>
    </row>
    <row r="77" spans="2:15" x14ac:dyDescent="0.25">
      <c r="B77" s="3"/>
      <c r="C77" s="3"/>
      <c r="D77" s="3"/>
      <c r="E77" s="2" t="e">
        <f t="shared" si="68"/>
        <v>#DIV/0!</v>
      </c>
      <c r="F77" s="3"/>
      <c r="G77" s="3"/>
      <c r="H77">
        <f t="shared" si="98"/>
        <v>0</v>
      </c>
      <c r="L77">
        <f t="shared" si="70"/>
        <v>0</v>
      </c>
      <c r="M77">
        <f t="shared" si="71"/>
        <v>0</v>
      </c>
      <c r="O77">
        <f t="shared" ref="O77" si="116">SUM(I77:N77)</f>
        <v>0</v>
      </c>
    </row>
    <row r="78" spans="2:15" x14ac:dyDescent="0.25">
      <c r="B78" s="3"/>
      <c r="C78" s="3"/>
      <c r="D78" s="3"/>
      <c r="E78" s="2" t="e">
        <f t="shared" si="68"/>
        <v>#DIV/0!</v>
      </c>
      <c r="F78" s="3"/>
      <c r="G78" s="3"/>
      <c r="H78">
        <f t="shared" si="98"/>
        <v>0</v>
      </c>
      <c r="L78">
        <f t="shared" si="70"/>
        <v>0</v>
      </c>
      <c r="M78">
        <f t="shared" si="71"/>
        <v>0</v>
      </c>
      <c r="O78">
        <f t="shared" si="114"/>
        <v>0</v>
      </c>
    </row>
    <row r="79" spans="2:15" x14ac:dyDescent="0.25">
      <c r="B79" s="3"/>
      <c r="C79" s="3"/>
      <c r="D79" s="3"/>
      <c r="E79" s="2" t="e">
        <f t="shared" si="68"/>
        <v>#DIV/0!</v>
      </c>
      <c r="F79" s="3"/>
      <c r="G79" s="3"/>
      <c r="H79">
        <f t="shared" si="98"/>
        <v>0</v>
      </c>
      <c r="L79">
        <f t="shared" si="70"/>
        <v>0</v>
      </c>
      <c r="M79">
        <f t="shared" si="71"/>
        <v>0</v>
      </c>
      <c r="O79">
        <f t="shared" ref="O79" si="117">SUM(I79:N79)</f>
        <v>0</v>
      </c>
    </row>
    <row r="80" spans="2:15" x14ac:dyDescent="0.25">
      <c r="B80" s="3"/>
      <c r="C80" s="3"/>
      <c r="D80" s="3"/>
      <c r="E80" s="2" t="e">
        <f t="shared" si="68"/>
        <v>#DIV/0!</v>
      </c>
      <c r="F80" s="3"/>
      <c r="G80" s="3"/>
      <c r="H80">
        <f t="shared" si="98"/>
        <v>0</v>
      </c>
      <c r="L80">
        <f t="shared" si="70"/>
        <v>0</v>
      </c>
      <c r="M80">
        <f t="shared" si="71"/>
        <v>0</v>
      </c>
      <c r="O80">
        <f t="shared" ref="O80" si="118">SUM(I80:N80)</f>
        <v>0</v>
      </c>
    </row>
    <row r="81" spans="2:15" x14ac:dyDescent="0.25">
      <c r="B81" s="3"/>
      <c r="C81" s="3"/>
      <c r="D81" s="3"/>
      <c r="E81" s="2" t="e">
        <f t="shared" si="68"/>
        <v>#DIV/0!</v>
      </c>
      <c r="F81" s="3"/>
      <c r="G81" s="3"/>
      <c r="H81">
        <f t="shared" si="98"/>
        <v>0</v>
      </c>
      <c r="L81">
        <f t="shared" si="70"/>
        <v>0</v>
      </c>
      <c r="M81">
        <f t="shared" si="71"/>
        <v>0</v>
      </c>
      <c r="O81">
        <f t="shared" ref="O81" si="119">SUM(I81:N81)</f>
        <v>0</v>
      </c>
    </row>
    <row r="82" spans="2:15" x14ac:dyDescent="0.25">
      <c r="B82" s="3"/>
      <c r="C82" s="3"/>
      <c r="D82" s="3"/>
      <c r="E82" s="2" t="e">
        <f t="shared" si="68"/>
        <v>#DIV/0!</v>
      </c>
      <c r="F82" s="3"/>
      <c r="G82" s="3"/>
      <c r="H82">
        <f t="shared" si="98"/>
        <v>0</v>
      </c>
      <c r="L82">
        <f t="shared" si="70"/>
        <v>0</v>
      </c>
      <c r="M82">
        <f t="shared" si="71"/>
        <v>0</v>
      </c>
      <c r="O82">
        <f t="shared" ref="O82" si="120">SUM(I82:N82)</f>
        <v>0</v>
      </c>
    </row>
    <row r="83" spans="2:15" x14ac:dyDescent="0.25">
      <c r="B83" s="3"/>
      <c r="C83" s="3"/>
      <c r="D83" s="3"/>
      <c r="E83" s="2" t="e">
        <f t="shared" si="68"/>
        <v>#DIV/0!</v>
      </c>
      <c r="F83" s="3"/>
      <c r="G83" s="3"/>
      <c r="H83">
        <f t="shared" si="98"/>
        <v>0</v>
      </c>
      <c r="L83">
        <f t="shared" si="70"/>
        <v>0</v>
      </c>
      <c r="M83">
        <f t="shared" si="71"/>
        <v>0</v>
      </c>
      <c r="O83">
        <f t="shared" si="114"/>
        <v>0</v>
      </c>
    </row>
    <row r="84" spans="2:15" x14ac:dyDescent="0.25">
      <c r="B84" s="3"/>
      <c r="C84" s="3"/>
      <c r="D84" s="3"/>
      <c r="E84" s="2" t="e">
        <f t="shared" si="68"/>
        <v>#DIV/0!</v>
      </c>
      <c r="F84" s="3"/>
      <c r="G84" s="3"/>
      <c r="H84">
        <f t="shared" si="98"/>
        <v>0</v>
      </c>
      <c r="L84">
        <f t="shared" si="70"/>
        <v>0</v>
      </c>
      <c r="M84">
        <f t="shared" si="71"/>
        <v>0</v>
      </c>
      <c r="O84">
        <f t="shared" ref="O84" si="121">SUM(I84:N84)</f>
        <v>0</v>
      </c>
    </row>
    <row r="85" spans="2:15" x14ac:dyDescent="0.25">
      <c r="B85" s="3"/>
      <c r="C85" s="3"/>
      <c r="D85" s="3"/>
      <c r="E85" s="2" t="e">
        <f t="shared" si="68"/>
        <v>#DIV/0!</v>
      </c>
      <c r="F85" s="3"/>
      <c r="G85" s="3"/>
      <c r="H85">
        <f t="shared" si="98"/>
        <v>0</v>
      </c>
      <c r="L85">
        <f t="shared" si="70"/>
        <v>0</v>
      </c>
      <c r="M85">
        <f t="shared" si="71"/>
        <v>0</v>
      </c>
      <c r="O85">
        <f t="shared" ref="O85" si="122">SUM(I85:N85)</f>
        <v>0</v>
      </c>
    </row>
    <row r="86" spans="2:15" x14ac:dyDescent="0.25">
      <c r="B86" s="3"/>
      <c r="C86" s="3"/>
      <c r="D86" s="3"/>
      <c r="E86" s="2" t="e">
        <f t="shared" si="68"/>
        <v>#DIV/0!</v>
      </c>
      <c r="F86" s="3"/>
      <c r="G86" s="3"/>
      <c r="H86">
        <f t="shared" si="98"/>
        <v>0</v>
      </c>
      <c r="L86">
        <f t="shared" si="70"/>
        <v>0</v>
      </c>
      <c r="M86">
        <f t="shared" si="71"/>
        <v>0</v>
      </c>
      <c r="O86">
        <f t="shared" ref="O86" si="123">SUM(I86:N86)</f>
        <v>0</v>
      </c>
    </row>
    <row r="87" spans="2:15" x14ac:dyDescent="0.25">
      <c r="B87" s="3"/>
      <c r="C87" s="3"/>
      <c r="D87" s="3"/>
      <c r="E87" s="2" t="e">
        <f t="shared" si="68"/>
        <v>#DIV/0!</v>
      </c>
      <c r="F87" s="3"/>
      <c r="G87" s="3"/>
      <c r="H87">
        <f t="shared" si="98"/>
        <v>0</v>
      </c>
      <c r="L87">
        <f t="shared" si="70"/>
        <v>0</v>
      </c>
      <c r="M87">
        <f t="shared" si="71"/>
        <v>0</v>
      </c>
      <c r="O87">
        <f t="shared" ref="O87" si="124">SUM(I87:N87)</f>
        <v>0</v>
      </c>
    </row>
    <row r="88" spans="2:15" x14ac:dyDescent="0.25">
      <c r="B88" s="3"/>
      <c r="C88" s="3"/>
      <c r="D88" s="3"/>
      <c r="E88" s="2" t="e">
        <f t="shared" si="68"/>
        <v>#DIV/0!</v>
      </c>
      <c r="F88" s="3"/>
      <c r="G88" s="3"/>
      <c r="H88">
        <f t="shared" si="98"/>
        <v>0</v>
      </c>
      <c r="L88">
        <f t="shared" si="70"/>
        <v>0</v>
      </c>
      <c r="M88">
        <f t="shared" si="71"/>
        <v>0</v>
      </c>
      <c r="O88">
        <f t="shared" ref="O88" si="125">SUM(I88:N88)</f>
        <v>0</v>
      </c>
    </row>
    <row r="89" spans="2:15" x14ac:dyDescent="0.25">
      <c r="B89" s="3"/>
      <c r="C89" s="3"/>
      <c r="D89" s="3"/>
      <c r="E89" s="2" t="e">
        <f t="shared" si="68"/>
        <v>#DIV/0!</v>
      </c>
      <c r="F89" s="3"/>
      <c r="G89" s="3"/>
      <c r="H89">
        <f t="shared" si="98"/>
        <v>0</v>
      </c>
      <c r="L89">
        <f t="shared" si="70"/>
        <v>0</v>
      </c>
      <c r="M89">
        <f t="shared" si="71"/>
        <v>0</v>
      </c>
      <c r="O89">
        <f t="shared" ref="O89:O90" si="126">SUM(I89:N89)</f>
        <v>0</v>
      </c>
    </row>
    <row r="90" spans="2:15" x14ac:dyDescent="0.25">
      <c r="B90" s="3"/>
      <c r="C90" s="3"/>
      <c r="D90" s="3"/>
      <c r="E90" s="2" t="e">
        <f t="shared" si="68"/>
        <v>#DIV/0!</v>
      </c>
      <c r="F90" s="3"/>
      <c r="G90" s="3"/>
      <c r="H90">
        <f t="shared" si="98"/>
        <v>0</v>
      </c>
      <c r="L90">
        <f t="shared" si="70"/>
        <v>0</v>
      </c>
      <c r="M90">
        <f t="shared" si="71"/>
        <v>0</v>
      </c>
      <c r="O90">
        <f t="shared" si="126"/>
        <v>0</v>
      </c>
    </row>
    <row r="91" spans="2:15" x14ac:dyDescent="0.25">
      <c r="B91" s="3"/>
      <c r="C91" s="3"/>
      <c r="D91" s="3"/>
      <c r="E91" s="2" t="e">
        <f t="shared" si="68"/>
        <v>#DIV/0!</v>
      </c>
      <c r="F91" s="3"/>
      <c r="G91" s="3"/>
      <c r="H91">
        <f t="shared" si="98"/>
        <v>0</v>
      </c>
      <c r="L91">
        <f t="shared" si="70"/>
        <v>0</v>
      </c>
      <c r="M91">
        <f t="shared" si="71"/>
        <v>0</v>
      </c>
      <c r="O91">
        <f t="shared" ref="O91" si="127">SUM(I91:N91)</f>
        <v>0</v>
      </c>
    </row>
    <row r="92" spans="2:15" x14ac:dyDescent="0.25">
      <c r="B92" s="3"/>
      <c r="C92" s="3"/>
      <c r="D92" s="3"/>
      <c r="E92" s="2" t="e">
        <f t="shared" si="68"/>
        <v>#DIV/0!</v>
      </c>
      <c r="F92" s="3"/>
      <c r="G92" s="3"/>
      <c r="H92">
        <f t="shared" si="98"/>
        <v>0</v>
      </c>
      <c r="L92">
        <f t="shared" si="70"/>
        <v>0</v>
      </c>
      <c r="M92">
        <f t="shared" si="71"/>
        <v>0</v>
      </c>
      <c r="O92">
        <f t="shared" ref="O92:O95" si="128">SUM(I92:N92)</f>
        <v>0</v>
      </c>
    </row>
    <row r="93" spans="2:15" x14ac:dyDescent="0.25">
      <c r="B93" s="3"/>
      <c r="C93" s="3"/>
      <c r="D93" s="3"/>
      <c r="E93" s="2" t="e">
        <f t="shared" si="68"/>
        <v>#DIV/0!</v>
      </c>
      <c r="F93" s="3"/>
      <c r="G93" s="3"/>
      <c r="H93">
        <f t="shared" si="98"/>
        <v>0</v>
      </c>
      <c r="L93">
        <f t="shared" si="70"/>
        <v>0</v>
      </c>
      <c r="M93">
        <f t="shared" si="71"/>
        <v>0</v>
      </c>
      <c r="O93">
        <f t="shared" si="128"/>
        <v>0</v>
      </c>
    </row>
    <row r="94" spans="2:15" x14ac:dyDescent="0.25">
      <c r="B94" s="3"/>
      <c r="C94" s="3"/>
      <c r="D94" s="3"/>
      <c r="E94" s="2" t="e">
        <f t="shared" si="68"/>
        <v>#DIV/0!</v>
      </c>
      <c r="F94" s="3"/>
      <c r="G94" s="3"/>
      <c r="H94">
        <f t="shared" si="98"/>
        <v>0</v>
      </c>
      <c r="L94">
        <f t="shared" si="70"/>
        <v>0</v>
      </c>
      <c r="M94">
        <f t="shared" si="71"/>
        <v>0</v>
      </c>
      <c r="O94">
        <f t="shared" si="128"/>
        <v>0</v>
      </c>
    </row>
    <row r="95" spans="2:15" ht="15.75" customHeight="1" x14ac:dyDescent="0.25">
      <c r="B95" s="3"/>
      <c r="C95" s="3"/>
      <c r="D95" s="3"/>
      <c r="E95" s="2" t="e">
        <f t="shared" si="68"/>
        <v>#DIV/0!</v>
      </c>
      <c r="F95" s="3"/>
      <c r="G95" s="3"/>
      <c r="H95">
        <f>F95-G95</f>
        <v>0</v>
      </c>
      <c r="L95">
        <f t="shared" si="70"/>
        <v>0</v>
      </c>
      <c r="M95">
        <f t="shared" si="71"/>
        <v>0</v>
      </c>
      <c r="O95">
        <f t="shared" si="128"/>
        <v>0</v>
      </c>
    </row>
    <row r="96" spans="2:15" ht="15" customHeight="1" x14ac:dyDescent="0.25">
      <c r="B96" s="3"/>
      <c r="C96" s="3"/>
      <c r="D96" s="3"/>
      <c r="E96" s="2" t="e">
        <f t="shared" si="68"/>
        <v>#DIV/0!</v>
      </c>
      <c r="F96" s="3"/>
      <c r="G96" s="3"/>
      <c r="H96">
        <f t="shared" ref="H96:H159" si="129">F96-G96</f>
        <v>0</v>
      </c>
      <c r="L96">
        <f t="shared" si="70"/>
        <v>0</v>
      </c>
      <c r="M96">
        <f t="shared" si="71"/>
        <v>0</v>
      </c>
      <c r="O96">
        <f t="shared" ref="O96:O159" si="130">SUM(I96:N96)</f>
        <v>0</v>
      </c>
    </row>
    <row r="97" spans="2:15" x14ac:dyDescent="0.25">
      <c r="B97" s="3"/>
      <c r="C97" s="3"/>
      <c r="D97" s="3"/>
      <c r="E97" s="2" t="e">
        <f t="shared" si="68"/>
        <v>#DIV/0!</v>
      </c>
      <c r="F97" s="3"/>
      <c r="G97" s="3"/>
      <c r="H97">
        <f t="shared" si="129"/>
        <v>0</v>
      </c>
      <c r="L97">
        <f t="shared" si="70"/>
        <v>0</v>
      </c>
      <c r="M97">
        <f t="shared" si="71"/>
        <v>0</v>
      </c>
      <c r="O97">
        <f t="shared" si="130"/>
        <v>0</v>
      </c>
    </row>
    <row r="98" spans="2:15" x14ac:dyDescent="0.25">
      <c r="B98" s="3"/>
      <c r="C98" s="3"/>
      <c r="D98" s="3"/>
      <c r="E98" s="2" t="e">
        <f t="shared" si="68"/>
        <v>#DIV/0!</v>
      </c>
      <c r="H98">
        <f t="shared" si="129"/>
        <v>0</v>
      </c>
      <c r="L98">
        <v>0</v>
      </c>
      <c r="M98">
        <f t="shared" si="71"/>
        <v>0</v>
      </c>
      <c r="O98">
        <f t="shared" si="130"/>
        <v>0</v>
      </c>
    </row>
    <row r="99" spans="2:15" ht="14.25" customHeight="1" x14ac:dyDescent="0.25">
      <c r="B99" s="3"/>
      <c r="C99" s="3"/>
      <c r="D99" s="3"/>
      <c r="E99" s="2" t="e">
        <f t="shared" si="68"/>
        <v>#DIV/0!</v>
      </c>
      <c r="H99">
        <f t="shared" si="129"/>
        <v>0</v>
      </c>
      <c r="L99">
        <v>0</v>
      </c>
      <c r="M99">
        <f t="shared" si="71"/>
        <v>0</v>
      </c>
      <c r="O99">
        <f t="shared" si="130"/>
        <v>0</v>
      </c>
    </row>
    <row r="100" spans="2:15" x14ac:dyDescent="0.25">
      <c r="B100" s="3"/>
      <c r="C100" s="3"/>
      <c r="D100" s="3"/>
      <c r="E100" s="2" t="e">
        <f t="shared" si="68"/>
        <v>#DIV/0!</v>
      </c>
      <c r="H100">
        <f t="shared" si="129"/>
        <v>0</v>
      </c>
      <c r="L100">
        <f t="shared" ref="L100:L107" si="131">B100*10</f>
        <v>0</v>
      </c>
      <c r="M100">
        <f t="shared" si="71"/>
        <v>0</v>
      </c>
      <c r="O100">
        <f t="shared" si="130"/>
        <v>0</v>
      </c>
    </row>
    <row r="101" spans="2:15" x14ac:dyDescent="0.25">
      <c r="B101" s="3"/>
      <c r="C101" s="3"/>
      <c r="D101" s="3"/>
      <c r="E101" s="2" t="e">
        <f t="shared" si="68"/>
        <v>#DIV/0!</v>
      </c>
      <c r="H101">
        <f t="shared" si="129"/>
        <v>0</v>
      </c>
      <c r="L101">
        <f t="shared" si="131"/>
        <v>0</v>
      </c>
      <c r="M101">
        <f t="shared" si="71"/>
        <v>0</v>
      </c>
      <c r="O101">
        <f>SUM(I101:N101)</f>
        <v>0</v>
      </c>
    </row>
    <row r="102" spans="2:15" x14ac:dyDescent="0.25">
      <c r="B102" s="3"/>
      <c r="C102" s="3"/>
      <c r="D102" s="3"/>
      <c r="E102" s="2" t="e">
        <f t="shared" si="68"/>
        <v>#DIV/0!</v>
      </c>
      <c r="H102">
        <f t="shared" si="129"/>
        <v>0</v>
      </c>
      <c r="L102">
        <f t="shared" si="131"/>
        <v>0</v>
      </c>
      <c r="M102">
        <f t="shared" si="71"/>
        <v>0</v>
      </c>
      <c r="O102">
        <f t="shared" ref="O102:O109" si="132">SUM(I102:N102)</f>
        <v>0</v>
      </c>
    </row>
    <row r="103" spans="2:15" x14ac:dyDescent="0.25">
      <c r="B103" s="3"/>
      <c r="C103" s="3"/>
      <c r="D103" s="3"/>
      <c r="E103" s="2" t="e">
        <f t="shared" si="68"/>
        <v>#DIV/0!</v>
      </c>
      <c r="L103">
        <f t="shared" si="131"/>
        <v>0</v>
      </c>
      <c r="M103">
        <f t="shared" si="71"/>
        <v>0</v>
      </c>
      <c r="O103">
        <f t="shared" si="132"/>
        <v>0</v>
      </c>
    </row>
    <row r="104" spans="2:15" x14ac:dyDescent="0.25">
      <c r="B104" s="3"/>
      <c r="C104" s="3"/>
      <c r="D104" s="3"/>
      <c r="E104" s="2" t="e">
        <f t="shared" si="68"/>
        <v>#DIV/0!</v>
      </c>
      <c r="H104">
        <f t="shared" ref="H104:H109" si="133">F104-G104</f>
        <v>0</v>
      </c>
      <c r="L104">
        <f t="shared" si="131"/>
        <v>0</v>
      </c>
      <c r="M104">
        <f t="shared" si="71"/>
        <v>0</v>
      </c>
      <c r="O104">
        <f t="shared" si="132"/>
        <v>0</v>
      </c>
    </row>
    <row r="105" spans="2:15" x14ac:dyDescent="0.25">
      <c r="B105" s="3"/>
      <c r="C105" s="3"/>
      <c r="D105" s="3"/>
      <c r="E105" s="2" t="e">
        <f t="shared" si="68"/>
        <v>#DIV/0!</v>
      </c>
      <c r="H105">
        <f t="shared" si="133"/>
        <v>0</v>
      </c>
      <c r="L105">
        <f t="shared" si="131"/>
        <v>0</v>
      </c>
      <c r="M105">
        <f t="shared" si="71"/>
        <v>0</v>
      </c>
      <c r="O105">
        <f t="shared" si="132"/>
        <v>0</v>
      </c>
    </row>
    <row r="106" spans="2:15" x14ac:dyDescent="0.25">
      <c r="B106" s="3"/>
      <c r="C106" s="3"/>
      <c r="D106" s="3"/>
      <c r="E106" s="2" t="e">
        <f t="shared" si="68"/>
        <v>#DIV/0!</v>
      </c>
      <c r="H106">
        <f t="shared" si="133"/>
        <v>0</v>
      </c>
      <c r="L106">
        <f t="shared" si="131"/>
        <v>0</v>
      </c>
      <c r="M106">
        <f t="shared" si="71"/>
        <v>0</v>
      </c>
      <c r="O106">
        <f t="shared" si="132"/>
        <v>0</v>
      </c>
    </row>
    <row r="107" spans="2:15" x14ac:dyDescent="0.25">
      <c r="B107" s="3"/>
      <c r="C107" s="3"/>
      <c r="D107" s="3"/>
      <c r="E107" s="2" t="e">
        <f t="shared" si="68"/>
        <v>#DIV/0!</v>
      </c>
      <c r="H107">
        <f t="shared" si="133"/>
        <v>0</v>
      </c>
      <c r="L107">
        <f t="shared" si="131"/>
        <v>0</v>
      </c>
      <c r="M107">
        <f t="shared" si="71"/>
        <v>0</v>
      </c>
      <c r="O107">
        <f t="shared" si="132"/>
        <v>0</v>
      </c>
    </row>
    <row r="108" spans="2:15" ht="14.25" customHeight="1" x14ac:dyDescent="0.25">
      <c r="B108" s="3"/>
      <c r="C108" s="3"/>
      <c r="D108" s="3"/>
      <c r="E108" s="2" t="e">
        <f t="shared" ref="E108:E171" si="134">(B108)/(B108+C108+D108)</f>
        <v>#DIV/0!</v>
      </c>
      <c r="H108">
        <f t="shared" si="133"/>
        <v>0</v>
      </c>
      <c r="L108">
        <v>0</v>
      </c>
      <c r="M108">
        <f t="shared" ref="M108:M147" si="135">D108*5</f>
        <v>0</v>
      </c>
      <c r="O108">
        <f t="shared" si="132"/>
        <v>0</v>
      </c>
    </row>
    <row r="109" spans="2:15" x14ac:dyDescent="0.25">
      <c r="B109" s="3"/>
      <c r="C109" s="3"/>
      <c r="D109" s="3"/>
      <c r="E109" s="2" t="e">
        <f t="shared" si="134"/>
        <v>#DIV/0!</v>
      </c>
      <c r="H109">
        <f t="shared" si="133"/>
        <v>0</v>
      </c>
      <c r="L109">
        <f t="shared" ref="L109:L172" si="136">B109*10</f>
        <v>0</v>
      </c>
      <c r="M109">
        <f t="shared" si="135"/>
        <v>0</v>
      </c>
      <c r="O109">
        <f t="shared" si="132"/>
        <v>0</v>
      </c>
    </row>
    <row r="110" spans="2:15" x14ac:dyDescent="0.25">
      <c r="B110" s="3"/>
      <c r="C110" s="3"/>
      <c r="D110" s="3"/>
      <c r="E110" s="2" t="e">
        <f t="shared" si="134"/>
        <v>#DIV/0!</v>
      </c>
      <c r="H110">
        <f t="shared" si="129"/>
        <v>0</v>
      </c>
      <c r="L110">
        <f t="shared" si="136"/>
        <v>0</v>
      </c>
      <c r="M110">
        <f t="shared" si="135"/>
        <v>0</v>
      </c>
      <c r="O110">
        <f t="shared" si="130"/>
        <v>0</v>
      </c>
    </row>
    <row r="111" spans="2:15" x14ac:dyDescent="0.25">
      <c r="B111" s="3"/>
      <c r="C111" s="3"/>
      <c r="D111" s="3"/>
      <c r="E111" s="2" t="e">
        <f t="shared" si="134"/>
        <v>#DIV/0!</v>
      </c>
      <c r="H111">
        <f t="shared" si="129"/>
        <v>0</v>
      </c>
      <c r="L111">
        <f t="shared" si="136"/>
        <v>0</v>
      </c>
      <c r="M111">
        <f t="shared" si="135"/>
        <v>0</v>
      </c>
      <c r="O111">
        <f t="shared" si="130"/>
        <v>0</v>
      </c>
    </row>
    <row r="112" spans="2:15" x14ac:dyDescent="0.25">
      <c r="B112" s="3"/>
      <c r="C112" s="3"/>
      <c r="D112" s="3"/>
      <c r="E112" s="2" t="e">
        <f t="shared" si="134"/>
        <v>#DIV/0!</v>
      </c>
      <c r="H112">
        <f t="shared" si="129"/>
        <v>0</v>
      </c>
      <c r="L112">
        <f t="shared" si="136"/>
        <v>0</v>
      </c>
      <c r="M112">
        <f t="shared" si="135"/>
        <v>0</v>
      </c>
      <c r="O112">
        <f t="shared" si="130"/>
        <v>0</v>
      </c>
    </row>
    <row r="113" spans="2:15" ht="14.25" customHeight="1" x14ac:dyDescent="0.25">
      <c r="B113" s="3"/>
      <c r="C113" s="3"/>
      <c r="D113" s="3"/>
      <c r="E113" s="2" t="e">
        <f t="shared" si="134"/>
        <v>#DIV/0!</v>
      </c>
      <c r="H113">
        <f t="shared" si="129"/>
        <v>0</v>
      </c>
      <c r="L113">
        <v>0</v>
      </c>
      <c r="M113">
        <f t="shared" si="135"/>
        <v>0</v>
      </c>
      <c r="O113">
        <f t="shared" si="130"/>
        <v>0</v>
      </c>
    </row>
    <row r="114" spans="2:15" ht="14.25" customHeight="1" x14ac:dyDescent="0.25">
      <c r="B114" s="3"/>
      <c r="C114" s="3"/>
      <c r="D114" s="3"/>
      <c r="E114" s="2" t="e">
        <f t="shared" si="134"/>
        <v>#DIV/0!</v>
      </c>
      <c r="H114">
        <f t="shared" si="129"/>
        <v>0</v>
      </c>
      <c r="L114">
        <v>0</v>
      </c>
      <c r="M114">
        <f t="shared" si="135"/>
        <v>0</v>
      </c>
      <c r="O114">
        <f t="shared" si="130"/>
        <v>0</v>
      </c>
    </row>
    <row r="115" spans="2:15" x14ac:dyDescent="0.25">
      <c r="B115" s="3"/>
      <c r="C115" s="3"/>
      <c r="D115" s="3"/>
      <c r="E115" s="2" t="e">
        <f t="shared" si="134"/>
        <v>#DIV/0!</v>
      </c>
      <c r="H115">
        <f t="shared" si="129"/>
        <v>0</v>
      </c>
      <c r="L115">
        <f t="shared" ref="L115" si="137">B115*10</f>
        <v>0</v>
      </c>
      <c r="M115">
        <f t="shared" si="135"/>
        <v>0</v>
      </c>
      <c r="O115">
        <f t="shared" si="130"/>
        <v>0</v>
      </c>
    </row>
    <row r="116" spans="2:15" x14ac:dyDescent="0.25">
      <c r="B116" s="3"/>
      <c r="C116" s="3"/>
      <c r="D116" s="3"/>
      <c r="E116" s="2" t="e">
        <f t="shared" si="134"/>
        <v>#DIV/0!</v>
      </c>
      <c r="H116">
        <f t="shared" si="129"/>
        <v>0</v>
      </c>
      <c r="L116">
        <f t="shared" si="136"/>
        <v>0</v>
      </c>
      <c r="M116">
        <f t="shared" si="135"/>
        <v>0</v>
      </c>
      <c r="O116">
        <f t="shared" si="130"/>
        <v>0</v>
      </c>
    </row>
    <row r="117" spans="2:15" x14ac:dyDescent="0.25">
      <c r="B117" s="3"/>
      <c r="C117" s="3"/>
      <c r="D117" s="3"/>
      <c r="E117" s="2" t="e">
        <f t="shared" si="134"/>
        <v>#DIV/0!</v>
      </c>
      <c r="H117">
        <f t="shared" si="129"/>
        <v>0</v>
      </c>
      <c r="L117">
        <f t="shared" si="136"/>
        <v>0</v>
      </c>
      <c r="M117">
        <f t="shared" si="135"/>
        <v>0</v>
      </c>
      <c r="O117">
        <f t="shared" si="130"/>
        <v>0</v>
      </c>
    </row>
    <row r="118" spans="2:15" x14ac:dyDescent="0.25">
      <c r="B118" s="3"/>
      <c r="C118" s="3"/>
      <c r="D118" s="3"/>
      <c r="E118" s="2" t="e">
        <f t="shared" si="134"/>
        <v>#DIV/0!</v>
      </c>
      <c r="H118">
        <f t="shared" si="129"/>
        <v>0</v>
      </c>
      <c r="L118">
        <f t="shared" si="136"/>
        <v>0</v>
      </c>
      <c r="M118">
        <f t="shared" si="135"/>
        <v>0</v>
      </c>
      <c r="O118">
        <f t="shared" si="130"/>
        <v>0</v>
      </c>
    </row>
    <row r="119" spans="2:15" x14ac:dyDescent="0.25">
      <c r="B119" s="3"/>
      <c r="C119" s="3"/>
      <c r="D119" s="3"/>
      <c r="E119" s="2" t="e">
        <f t="shared" si="134"/>
        <v>#DIV/0!</v>
      </c>
      <c r="H119">
        <f t="shared" si="129"/>
        <v>0</v>
      </c>
      <c r="L119">
        <f t="shared" si="136"/>
        <v>0</v>
      </c>
      <c r="M119">
        <f t="shared" si="135"/>
        <v>0</v>
      </c>
      <c r="O119">
        <f t="shared" si="130"/>
        <v>0</v>
      </c>
    </row>
    <row r="120" spans="2:15" x14ac:dyDescent="0.25">
      <c r="B120" s="3"/>
      <c r="C120" s="3"/>
      <c r="D120" s="3"/>
      <c r="E120" s="2" t="e">
        <f t="shared" si="134"/>
        <v>#DIV/0!</v>
      </c>
      <c r="H120">
        <f t="shared" si="129"/>
        <v>0</v>
      </c>
      <c r="L120">
        <f t="shared" si="136"/>
        <v>0</v>
      </c>
      <c r="M120">
        <f t="shared" si="135"/>
        <v>0</v>
      </c>
      <c r="O120">
        <f t="shared" si="130"/>
        <v>0</v>
      </c>
    </row>
    <row r="121" spans="2:15" x14ac:dyDescent="0.25">
      <c r="B121" s="3"/>
      <c r="C121" s="3"/>
      <c r="D121" s="3"/>
      <c r="E121" s="2" t="e">
        <f t="shared" si="134"/>
        <v>#DIV/0!</v>
      </c>
      <c r="H121">
        <f t="shared" si="129"/>
        <v>0</v>
      </c>
      <c r="L121">
        <f t="shared" si="136"/>
        <v>0</v>
      </c>
      <c r="M121">
        <f t="shared" si="135"/>
        <v>0</v>
      </c>
      <c r="O121">
        <f t="shared" si="130"/>
        <v>0</v>
      </c>
    </row>
    <row r="122" spans="2:15" x14ac:dyDescent="0.25">
      <c r="B122" s="3"/>
      <c r="C122" s="3"/>
      <c r="D122" s="3"/>
      <c r="E122" s="2" t="e">
        <f t="shared" si="134"/>
        <v>#DIV/0!</v>
      </c>
      <c r="H122">
        <f t="shared" si="129"/>
        <v>0</v>
      </c>
      <c r="L122">
        <f t="shared" si="136"/>
        <v>0</v>
      </c>
      <c r="M122">
        <f t="shared" si="135"/>
        <v>0</v>
      </c>
      <c r="O122">
        <f t="shared" si="130"/>
        <v>0</v>
      </c>
    </row>
    <row r="123" spans="2:15" x14ac:dyDescent="0.25">
      <c r="B123" s="3"/>
      <c r="C123" s="3"/>
      <c r="D123" s="3"/>
      <c r="E123" s="2" t="e">
        <f t="shared" si="134"/>
        <v>#DIV/0!</v>
      </c>
      <c r="H123">
        <f t="shared" si="129"/>
        <v>0</v>
      </c>
      <c r="L123">
        <f t="shared" si="136"/>
        <v>0</v>
      </c>
      <c r="M123">
        <f t="shared" si="135"/>
        <v>0</v>
      </c>
      <c r="O123">
        <f t="shared" si="130"/>
        <v>0</v>
      </c>
    </row>
    <row r="124" spans="2:15" ht="14.25" customHeight="1" x14ac:dyDescent="0.25">
      <c r="B124" s="3"/>
      <c r="C124" s="3"/>
      <c r="D124" s="3"/>
      <c r="E124" s="2" t="e">
        <f t="shared" si="134"/>
        <v>#DIV/0!</v>
      </c>
      <c r="H124">
        <f t="shared" si="129"/>
        <v>0</v>
      </c>
      <c r="L124">
        <v>0</v>
      </c>
      <c r="M124">
        <f t="shared" si="135"/>
        <v>0</v>
      </c>
      <c r="O124">
        <f t="shared" si="130"/>
        <v>0</v>
      </c>
    </row>
    <row r="125" spans="2:15" ht="14.25" customHeight="1" x14ac:dyDescent="0.25">
      <c r="B125" s="3"/>
      <c r="C125" s="3"/>
      <c r="D125" s="3"/>
      <c r="E125" s="2" t="e">
        <f t="shared" si="134"/>
        <v>#DIV/0!</v>
      </c>
      <c r="H125">
        <f t="shared" si="129"/>
        <v>0</v>
      </c>
      <c r="L125">
        <v>0</v>
      </c>
      <c r="M125">
        <f t="shared" si="135"/>
        <v>0</v>
      </c>
      <c r="O125">
        <f t="shared" si="130"/>
        <v>0</v>
      </c>
    </row>
    <row r="126" spans="2:15" x14ac:dyDescent="0.25">
      <c r="B126" s="3"/>
      <c r="C126" s="3"/>
      <c r="D126" s="3"/>
      <c r="E126" s="2" t="e">
        <f t="shared" si="134"/>
        <v>#DIV/0!</v>
      </c>
      <c r="H126">
        <f t="shared" si="129"/>
        <v>0</v>
      </c>
      <c r="L126">
        <f t="shared" si="136"/>
        <v>0</v>
      </c>
      <c r="M126">
        <f t="shared" si="135"/>
        <v>0</v>
      </c>
      <c r="O126">
        <f t="shared" si="130"/>
        <v>0</v>
      </c>
    </row>
    <row r="127" spans="2:15" ht="14.25" customHeight="1" x14ac:dyDescent="0.25">
      <c r="B127" s="3"/>
      <c r="C127" s="3"/>
      <c r="D127" s="3"/>
      <c r="E127" s="2" t="e">
        <f t="shared" si="134"/>
        <v>#DIV/0!</v>
      </c>
      <c r="H127">
        <f t="shared" si="129"/>
        <v>0</v>
      </c>
      <c r="L127">
        <v>0</v>
      </c>
      <c r="M127">
        <f t="shared" si="135"/>
        <v>0</v>
      </c>
      <c r="O127">
        <f t="shared" si="130"/>
        <v>0</v>
      </c>
    </row>
    <row r="128" spans="2:15" x14ac:dyDescent="0.25">
      <c r="B128" s="3"/>
      <c r="C128" s="3"/>
      <c r="D128" s="3"/>
      <c r="E128" s="2" t="e">
        <f t="shared" si="134"/>
        <v>#DIV/0!</v>
      </c>
      <c r="H128">
        <f t="shared" si="129"/>
        <v>0</v>
      </c>
      <c r="L128">
        <f t="shared" ref="L128:L130" si="138">B128*10</f>
        <v>0</v>
      </c>
      <c r="M128">
        <f t="shared" si="135"/>
        <v>0</v>
      </c>
      <c r="O128">
        <f t="shared" si="130"/>
        <v>0</v>
      </c>
    </row>
    <row r="129" spans="2:15" x14ac:dyDescent="0.25">
      <c r="B129" s="3"/>
      <c r="C129" s="3"/>
      <c r="D129" s="3"/>
      <c r="E129" s="2" t="e">
        <f t="shared" si="134"/>
        <v>#DIV/0!</v>
      </c>
      <c r="H129">
        <f t="shared" si="129"/>
        <v>0</v>
      </c>
      <c r="L129">
        <f t="shared" si="138"/>
        <v>0</v>
      </c>
      <c r="M129">
        <f t="shared" si="135"/>
        <v>0</v>
      </c>
      <c r="O129">
        <f t="shared" si="130"/>
        <v>0</v>
      </c>
    </row>
    <row r="130" spans="2:15" ht="16.5" customHeight="1" x14ac:dyDescent="0.25">
      <c r="B130" s="3"/>
      <c r="C130" s="3"/>
      <c r="D130" s="3"/>
      <c r="E130" s="2" t="e">
        <f t="shared" si="134"/>
        <v>#DIV/0!</v>
      </c>
      <c r="H130">
        <f t="shared" si="129"/>
        <v>0</v>
      </c>
      <c r="L130">
        <f t="shared" si="138"/>
        <v>0</v>
      </c>
      <c r="M130">
        <f t="shared" si="135"/>
        <v>0</v>
      </c>
      <c r="O130">
        <f t="shared" si="130"/>
        <v>0</v>
      </c>
    </row>
    <row r="131" spans="2:15" ht="14.25" customHeight="1" x14ac:dyDescent="0.25">
      <c r="B131" s="3"/>
      <c r="C131" s="3"/>
      <c r="D131" s="3"/>
      <c r="E131" s="2" t="e">
        <f t="shared" si="134"/>
        <v>#DIV/0!</v>
      </c>
      <c r="H131">
        <f t="shared" si="129"/>
        <v>0</v>
      </c>
      <c r="L131">
        <v>0</v>
      </c>
      <c r="M131">
        <f t="shared" si="135"/>
        <v>0</v>
      </c>
      <c r="O131">
        <f t="shared" si="130"/>
        <v>0</v>
      </c>
    </row>
    <row r="132" spans="2:15" x14ac:dyDescent="0.25">
      <c r="B132" s="3"/>
      <c r="C132" s="3"/>
      <c r="D132" s="3"/>
      <c r="E132" s="2" t="e">
        <f t="shared" si="134"/>
        <v>#DIV/0!</v>
      </c>
      <c r="H132">
        <f t="shared" si="129"/>
        <v>0</v>
      </c>
      <c r="L132">
        <f t="shared" ref="L132" si="139">B132*10</f>
        <v>0</v>
      </c>
      <c r="M132">
        <f t="shared" si="135"/>
        <v>0</v>
      </c>
      <c r="O132">
        <f t="shared" si="130"/>
        <v>0</v>
      </c>
    </row>
    <row r="133" spans="2:15" x14ac:dyDescent="0.25">
      <c r="B133" s="3"/>
      <c r="C133" s="3"/>
      <c r="D133" s="3"/>
      <c r="E133" s="2" t="e">
        <f t="shared" si="134"/>
        <v>#DIV/0!</v>
      </c>
      <c r="H133">
        <f t="shared" si="129"/>
        <v>0</v>
      </c>
      <c r="L133">
        <f t="shared" si="136"/>
        <v>0</v>
      </c>
      <c r="M133">
        <f t="shared" si="135"/>
        <v>0</v>
      </c>
      <c r="O133">
        <f t="shared" si="130"/>
        <v>0</v>
      </c>
    </row>
    <row r="134" spans="2:15" x14ac:dyDescent="0.25">
      <c r="B134" s="3"/>
      <c r="C134" s="3"/>
      <c r="D134" s="3"/>
      <c r="E134" s="2" t="e">
        <f t="shared" si="134"/>
        <v>#DIV/0!</v>
      </c>
      <c r="H134">
        <f t="shared" si="129"/>
        <v>0</v>
      </c>
      <c r="L134">
        <f t="shared" si="136"/>
        <v>0</v>
      </c>
      <c r="M134">
        <f t="shared" si="135"/>
        <v>0</v>
      </c>
      <c r="O134">
        <f t="shared" si="130"/>
        <v>0</v>
      </c>
    </row>
    <row r="135" spans="2:15" ht="14.25" customHeight="1" x14ac:dyDescent="0.25">
      <c r="B135" s="3"/>
      <c r="C135" s="3"/>
      <c r="D135" s="3"/>
      <c r="E135" s="2" t="e">
        <f t="shared" si="134"/>
        <v>#DIV/0!</v>
      </c>
      <c r="H135">
        <f t="shared" si="129"/>
        <v>0</v>
      </c>
      <c r="L135">
        <v>0</v>
      </c>
      <c r="M135">
        <f t="shared" si="135"/>
        <v>0</v>
      </c>
      <c r="O135">
        <f t="shared" si="130"/>
        <v>0</v>
      </c>
    </row>
    <row r="136" spans="2:15" x14ac:dyDescent="0.25">
      <c r="B136" s="3"/>
      <c r="C136" s="3"/>
      <c r="D136" s="3"/>
      <c r="E136" s="2" t="e">
        <f t="shared" si="134"/>
        <v>#DIV/0!</v>
      </c>
      <c r="H136">
        <f t="shared" si="129"/>
        <v>0</v>
      </c>
      <c r="L136">
        <f t="shared" si="136"/>
        <v>0</v>
      </c>
      <c r="M136">
        <f t="shared" si="135"/>
        <v>0</v>
      </c>
      <c r="O136">
        <f t="shared" si="130"/>
        <v>0</v>
      </c>
    </row>
    <row r="137" spans="2:15" x14ac:dyDescent="0.25">
      <c r="B137" s="3"/>
      <c r="C137" s="3"/>
      <c r="D137" s="3"/>
      <c r="E137" s="2" t="e">
        <f t="shared" si="134"/>
        <v>#DIV/0!</v>
      </c>
      <c r="H137">
        <f t="shared" si="129"/>
        <v>0</v>
      </c>
      <c r="L137">
        <f t="shared" si="136"/>
        <v>0</v>
      </c>
      <c r="M137">
        <f t="shared" si="135"/>
        <v>0</v>
      </c>
      <c r="O137">
        <f t="shared" si="130"/>
        <v>0</v>
      </c>
    </row>
    <row r="138" spans="2:15" x14ac:dyDescent="0.25">
      <c r="B138" s="3"/>
      <c r="C138" s="3"/>
      <c r="D138" s="3"/>
      <c r="E138" s="2" t="e">
        <f t="shared" si="134"/>
        <v>#DIV/0!</v>
      </c>
      <c r="H138">
        <f t="shared" si="129"/>
        <v>0</v>
      </c>
      <c r="L138">
        <f t="shared" si="136"/>
        <v>0</v>
      </c>
      <c r="M138">
        <f t="shared" si="135"/>
        <v>0</v>
      </c>
      <c r="O138">
        <f t="shared" si="130"/>
        <v>0</v>
      </c>
    </row>
    <row r="139" spans="2:15" x14ac:dyDescent="0.25">
      <c r="B139" s="3"/>
      <c r="C139" s="3"/>
      <c r="D139" s="3"/>
      <c r="E139" s="2" t="e">
        <f t="shared" si="134"/>
        <v>#DIV/0!</v>
      </c>
      <c r="H139">
        <f t="shared" si="129"/>
        <v>0</v>
      </c>
      <c r="L139">
        <f t="shared" si="136"/>
        <v>0</v>
      </c>
      <c r="M139">
        <f t="shared" si="135"/>
        <v>0</v>
      </c>
      <c r="O139">
        <f t="shared" si="130"/>
        <v>0</v>
      </c>
    </row>
    <row r="140" spans="2:15" x14ac:dyDescent="0.25">
      <c r="B140" s="3"/>
      <c r="C140" s="3"/>
      <c r="D140" s="3"/>
      <c r="E140" s="2" t="e">
        <f t="shared" si="134"/>
        <v>#DIV/0!</v>
      </c>
      <c r="H140">
        <f t="shared" si="129"/>
        <v>0</v>
      </c>
      <c r="L140">
        <f t="shared" si="136"/>
        <v>0</v>
      </c>
      <c r="M140">
        <f t="shared" si="135"/>
        <v>0</v>
      </c>
      <c r="O140">
        <f t="shared" si="130"/>
        <v>0</v>
      </c>
    </row>
    <row r="141" spans="2:15" x14ac:dyDescent="0.25">
      <c r="E141" s="2" t="e">
        <f t="shared" si="134"/>
        <v>#DIV/0!</v>
      </c>
      <c r="H141">
        <f t="shared" si="129"/>
        <v>0</v>
      </c>
      <c r="L141">
        <f t="shared" si="136"/>
        <v>0</v>
      </c>
      <c r="M141">
        <f t="shared" si="135"/>
        <v>0</v>
      </c>
      <c r="O141">
        <f t="shared" si="130"/>
        <v>0</v>
      </c>
    </row>
    <row r="142" spans="2:15" x14ac:dyDescent="0.25">
      <c r="E142" s="2" t="e">
        <f t="shared" si="134"/>
        <v>#DIV/0!</v>
      </c>
      <c r="H142">
        <f t="shared" si="129"/>
        <v>0</v>
      </c>
      <c r="L142">
        <f t="shared" si="136"/>
        <v>0</v>
      </c>
      <c r="M142">
        <f t="shared" si="135"/>
        <v>0</v>
      </c>
      <c r="O142">
        <f t="shared" si="130"/>
        <v>0</v>
      </c>
    </row>
    <row r="143" spans="2:15" x14ac:dyDescent="0.25">
      <c r="E143" s="2" t="e">
        <f t="shared" si="134"/>
        <v>#DIV/0!</v>
      </c>
      <c r="H143">
        <f t="shared" si="129"/>
        <v>0</v>
      </c>
      <c r="L143">
        <f t="shared" si="136"/>
        <v>0</v>
      </c>
      <c r="M143">
        <f t="shared" si="135"/>
        <v>0</v>
      </c>
      <c r="O143">
        <f t="shared" si="130"/>
        <v>0</v>
      </c>
    </row>
    <row r="144" spans="2:15" x14ac:dyDescent="0.25">
      <c r="E144" s="2" t="e">
        <f t="shared" si="134"/>
        <v>#DIV/0!</v>
      </c>
      <c r="H144">
        <f t="shared" si="129"/>
        <v>0</v>
      </c>
      <c r="L144">
        <f t="shared" si="136"/>
        <v>0</v>
      </c>
      <c r="M144">
        <f t="shared" si="135"/>
        <v>0</v>
      </c>
      <c r="O144">
        <f t="shared" si="130"/>
        <v>0</v>
      </c>
    </row>
    <row r="145" spans="5:15" x14ac:dyDescent="0.25">
      <c r="E145" s="2" t="e">
        <f t="shared" si="134"/>
        <v>#DIV/0!</v>
      </c>
      <c r="H145">
        <f t="shared" si="129"/>
        <v>0</v>
      </c>
      <c r="L145">
        <f t="shared" si="136"/>
        <v>0</v>
      </c>
      <c r="M145">
        <f t="shared" si="135"/>
        <v>0</v>
      </c>
      <c r="O145">
        <f t="shared" si="130"/>
        <v>0</v>
      </c>
    </row>
    <row r="146" spans="5:15" x14ac:dyDescent="0.25">
      <c r="E146" s="2" t="e">
        <f t="shared" si="134"/>
        <v>#DIV/0!</v>
      </c>
      <c r="H146">
        <f t="shared" si="129"/>
        <v>0</v>
      </c>
      <c r="L146">
        <f t="shared" si="136"/>
        <v>0</v>
      </c>
      <c r="M146">
        <f t="shared" si="135"/>
        <v>0</v>
      </c>
      <c r="O146">
        <f t="shared" si="130"/>
        <v>0</v>
      </c>
    </row>
    <row r="147" spans="5:15" x14ac:dyDescent="0.25">
      <c r="E147" s="2" t="e">
        <f t="shared" si="134"/>
        <v>#DIV/0!</v>
      </c>
      <c r="H147">
        <f t="shared" si="129"/>
        <v>0</v>
      </c>
      <c r="L147">
        <f t="shared" si="136"/>
        <v>0</v>
      </c>
      <c r="M147">
        <f t="shared" si="135"/>
        <v>0</v>
      </c>
      <c r="O147">
        <f t="shared" si="130"/>
        <v>0</v>
      </c>
    </row>
    <row r="148" spans="5:15" x14ac:dyDescent="0.25">
      <c r="E148" s="2" t="e">
        <f t="shared" si="134"/>
        <v>#DIV/0!</v>
      </c>
      <c r="H148">
        <f t="shared" si="129"/>
        <v>0</v>
      </c>
      <c r="L148">
        <f t="shared" si="136"/>
        <v>0</v>
      </c>
      <c r="M148">
        <v>0</v>
      </c>
      <c r="O148">
        <f t="shared" si="130"/>
        <v>0</v>
      </c>
    </row>
    <row r="149" spans="5:15" x14ac:dyDescent="0.25">
      <c r="E149" s="2" t="e">
        <f t="shared" si="134"/>
        <v>#DIV/0!</v>
      </c>
      <c r="H149">
        <f t="shared" si="129"/>
        <v>0</v>
      </c>
      <c r="L149">
        <f t="shared" si="136"/>
        <v>0</v>
      </c>
      <c r="M149">
        <f t="shared" ref="M149:M207" si="140">D149*5</f>
        <v>0</v>
      </c>
      <c r="O149">
        <f t="shared" si="130"/>
        <v>0</v>
      </c>
    </row>
    <row r="150" spans="5:15" x14ac:dyDescent="0.25">
      <c r="E150" s="2" t="e">
        <f t="shared" si="134"/>
        <v>#DIV/0!</v>
      </c>
      <c r="H150">
        <f t="shared" si="129"/>
        <v>0</v>
      </c>
      <c r="L150">
        <f t="shared" si="136"/>
        <v>0</v>
      </c>
      <c r="M150">
        <f t="shared" si="140"/>
        <v>0</v>
      </c>
      <c r="O150">
        <f t="shared" si="130"/>
        <v>0</v>
      </c>
    </row>
    <row r="151" spans="5:15" x14ac:dyDescent="0.25">
      <c r="E151" s="2" t="e">
        <f t="shared" si="134"/>
        <v>#DIV/0!</v>
      </c>
      <c r="H151">
        <f t="shared" si="129"/>
        <v>0</v>
      </c>
      <c r="L151">
        <f t="shared" si="136"/>
        <v>0</v>
      </c>
      <c r="M151">
        <f t="shared" si="140"/>
        <v>0</v>
      </c>
      <c r="O151">
        <f t="shared" si="130"/>
        <v>0</v>
      </c>
    </row>
    <row r="152" spans="5:15" x14ac:dyDescent="0.25">
      <c r="E152" s="2" t="e">
        <f t="shared" si="134"/>
        <v>#DIV/0!</v>
      </c>
      <c r="H152">
        <f t="shared" si="129"/>
        <v>0</v>
      </c>
      <c r="L152">
        <f t="shared" si="136"/>
        <v>0</v>
      </c>
      <c r="M152">
        <f t="shared" si="140"/>
        <v>0</v>
      </c>
      <c r="O152">
        <f t="shared" si="130"/>
        <v>0</v>
      </c>
    </row>
    <row r="153" spans="5:15" x14ac:dyDescent="0.25">
      <c r="E153" s="2" t="e">
        <f t="shared" si="134"/>
        <v>#DIV/0!</v>
      </c>
      <c r="H153">
        <f t="shared" si="129"/>
        <v>0</v>
      </c>
      <c r="L153">
        <f t="shared" si="136"/>
        <v>0</v>
      </c>
      <c r="M153">
        <f t="shared" si="140"/>
        <v>0</v>
      </c>
      <c r="O153">
        <f t="shared" si="130"/>
        <v>0</v>
      </c>
    </row>
    <row r="154" spans="5:15" x14ac:dyDescent="0.25">
      <c r="E154" s="2" t="e">
        <f t="shared" si="134"/>
        <v>#DIV/0!</v>
      </c>
      <c r="H154">
        <f t="shared" si="129"/>
        <v>0</v>
      </c>
      <c r="L154">
        <f t="shared" si="136"/>
        <v>0</v>
      </c>
      <c r="M154">
        <f t="shared" si="140"/>
        <v>0</v>
      </c>
      <c r="O154">
        <f t="shared" si="130"/>
        <v>0</v>
      </c>
    </row>
    <row r="155" spans="5:15" x14ac:dyDescent="0.25">
      <c r="E155" s="2" t="e">
        <f t="shared" si="134"/>
        <v>#DIV/0!</v>
      </c>
      <c r="H155">
        <f t="shared" si="129"/>
        <v>0</v>
      </c>
      <c r="L155">
        <f t="shared" si="136"/>
        <v>0</v>
      </c>
      <c r="M155">
        <f t="shared" si="140"/>
        <v>0</v>
      </c>
      <c r="O155">
        <f t="shared" si="130"/>
        <v>0</v>
      </c>
    </row>
    <row r="156" spans="5:15" x14ac:dyDescent="0.25">
      <c r="E156" s="2" t="e">
        <f t="shared" si="134"/>
        <v>#DIV/0!</v>
      </c>
      <c r="H156">
        <f t="shared" si="129"/>
        <v>0</v>
      </c>
      <c r="L156">
        <f t="shared" si="136"/>
        <v>0</v>
      </c>
      <c r="M156">
        <f t="shared" si="140"/>
        <v>0</v>
      </c>
      <c r="O156">
        <f t="shared" si="130"/>
        <v>0</v>
      </c>
    </row>
    <row r="157" spans="5:15" x14ac:dyDescent="0.25">
      <c r="E157" s="2" t="e">
        <f t="shared" si="134"/>
        <v>#DIV/0!</v>
      </c>
      <c r="H157">
        <f t="shared" si="129"/>
        <v>0</v>
      </c>
      <c r="L157">
        <f t="shared" si="136"/>
        <v>0</v>
      </c>
      <c r="M157">
        <f t="shared" si="140"/>
        <v>0</v>
      </c>
      <c r="O157">
        <f t="shared" si="130"/>
        <v>0</v>
      </c>
    </row>
    <row r="158" spans="5:15" x14ac:dyDescent="0.25">
      <c r="E158" s="2" t="e">
        <f t="shared" si="134"/>
        <v>#DIV/0!</v>
      </c>
      <c r="H158">
        <f t="shared" si="129"/>
        <v>0</v>
      </c>
      <c r="L158">
        <f t="shared" si="136"/>
        <v>0</v>
      </c>
      <c r="M158">
        <f t="shared" si="140"/>
        <v>0</v>
      </c>
      <c r="O158">
        <f t="shared" si="130"/>
        <v>0</v>
      </c>
    </row>
    <row r="159" spans="5:15" x14ac:dyDescent="0.25">
      <c r="E159" s="2" t="e">
        <f t="shared" si="134"/>
        <v>#DIV/0!</v>
      </c>
      <c r="H159">
        <f t="shared" si="129"/>
        <v>0</v>
      </c>
      <c r="L159">
        <f t="shared" si="136"/>
        <v>0</v>
      </c>
      <c r="M159">
        <f t="shared" si="140"/>
        <v>0</v>
      </c>
      <c r="O159">
        <f t="shared" si="130"/>
        <v>0</v>
      </c>
    </row>
    <row r="160" spans="5:15" x14ac:dyDescent="0.25">
      <c r="E160" s="2" t="e">
        <f t="shared" si="134"/>
        <v>#DIV/0!</v>
      </c>
      <c r="H160">
        <f t="shared" ref="H160:H207" si="141">F160-G160</f>
        <v>0</v>
      </c>
      <c r="L160">
        <f t="shared" si="136"/>
        <v>0</v>
      </c>
      <c r="M160">
        <f t="shared" si="140"/>
        <v>0</v>
      </c>
      <c r="O160">
        <f t="shared" ref="O160:O207" si="142">SUM(I160:N160)</f>
        <v>0</v>
      </c>
    </row>
    <row r="161" spans="1:16" x14ac:dyDescent="0.25">
      <c r="E161" s="2" t="e">
        <f t="shared" si="134"/>
        <v>#DIV/0!</v>
      </c>
      <c r="H161">
        <f t="shared" si="141"/>
        <v>0</v>
      </c>
      <c r="L161">
        <f t="shared" si="136"/>
        <v>0</v>
      </c>
      <c r="M161">
        <f t="shared" si="140"/>
        <v>0</v>
      </c>
      <c r="O161">
        <f t="shared" si="142"/>
        <v>0</v>
      </c>
    </row>
    <row r="162" spans="1:16" x14ac:dyDescent="0.25">
      <c r="E162" s="2" t="e">
        <f t="shared" si="134"/>
        <v>#DIV/0!</v>
      </c>
      <c r="H162">
        <f t="shared" si="141"/>
        <v>0</v>
      </c>
      <c r="L162">
        <f t="shared" si="136"/>
        <v>0</v>
      </c>
      <c r="M162">
        <f t="shared" si="140"/>
        <v>0</v>
      </c>
      <c r="O162">
        <f t="shared" si="142"/>
        <v>0</v>
      </c>
    </row>
    <row r="163" spans="1:16" x14ac:dyDescent="0.25">
      <c r="E163" s="2" t="e">
        <f t="shared" si="134"/>
        <v>#DIV/0!</v>
      </c>
      <c r="H163">
        <f t="shared" si="141"/>
        <v>0</v>
      </c>
      <c r="L163">
        <f t="shared" si="136"/>
        <v>0</v>
      </c>
      <c r="M163">
        <f t="shared" si="140"/>
        <v>0</v>
      </c>
      <c r="O163">
        <f t="shared" si="142"/>
        <v>0</v>
      </c>
    </row>
    <row r="164" spans="1:16" x14ac:dyDescent="0.25">
      <c r="E164" s="2" t="e">
        <f t="shared" si="134"/>
        <v>#DIV/0!</v>
      </c>
      <c r="H164">
        <f t="shared" si="141"/>
        <v>0</v>
      </c>
      <c r="L164">
        <f t="shared" si="136"/>
        <v>0</v>
      </c>
      <c r="M164">
        <f t="shared" si="140"/>
        <v>0</v>
      </c>
      <c r="O164">
        <f t="shared" si="142"/>
        <v>0</v>
      </c>
    </row>
    <row r="165" spans="1:16" x14ac:dyDescent="0.25">
      <c r="E165" s="2" t="e">
        <f t="shared" si="134"/>
        <v>#DIV/0!</v>
      </c>
      <c r="H165">
        <f t="shared" si="141"/>
        <v>0</v>
      </c>
      <c r="L165">
        <f t="shared" si="136"/>
        <v>0</v>
      </c>
      <c r="M165">
        <f t="shared" si="140"/>
        <v>0</v>
      </c>
      <c r="O165">
        <f t="shared" si="142"/>
        <v>0</v>
      </c>
    </row>
    <row r="166" spans="1:16" x14ac:dyDescent="0.25">
      <c r="E166" s="2" t="e">
        <f t="shared" si="134"/>
        <v>#DIV/0!</v>
      </c>
      <c r="H166">
        <f t="shared" si="141"/>
        <v>0</v>
      </c>
      <c r="L166">
        <f t="shared" si="136"/>
        <v>0</v>
      </c>
      <c r="M166">
        <f t="shared" si="140"/>
        <v>0</v>
      </c>
      <c r="O166">
        <f t="shared" si="142"/>
        <v>0</v>
      </c>
    </row>
    <row r="167" spans="1:16" x14ac:dyDescent="0.25">
      <c r="E167" s="2" t="e">
        <f t="shared" si="134"/>
        <v>#DIV/0!</v>
      </c>
      <c r="H167">
        <f t="shared" si="141"/>
        <v>0</v>
      </c>
      <c r="L167">
        <f t="shared" si="136"/>
        <v>0</v>
      </c>
      <c r="M167">
        <f t="shared" si="140"/>
        <v>0</v>
      </c>
      <c r="O167">
        <f t="shared" si="142"/>
        <v>0</v>
      </c>
    </row>
    <row r="168" spans="1:16" x14ac:dyDescent="0.25">
      <c r="E168" s="2" t="e">
        <f t="shared" si="134"/>
        <v>#DIV/0!</v>
      </c>
      <c r="H168">
        <f t="shared" si="141"/>
        <v>0</v>
      </c>
      <c r="L168">
        <f t="shared" si="136"/>
        <v>0</v>
      </c>
      <c r="M168">
        <f t="shared" si="140"/>
        <v>0</v>
      </c>
      <c r="O168">
        <f t="shared" si="142"/>
        <v>0</v>
      </c>
    </row>
    <row r="169" spans="1:16" x14ac:dyDescent="0.25">
      <c r="A169" s="6"/>
      <c r="B169" s="4"/>
      <c r="C169" s="4"/>
      <c r="D169" s="4"/>
      <c r="E169" s="5" t="e">
        <f t="shared" si="134"/>
        <v>#DIV/0!</v>
      </c>
      <c r="F169" s="4"/>
      <c r="G169" s="4"/>
      <c r="H169" s="4">
        <f t="shared" si="141"/>
        <v>0</v>
      </c>
      <c r="I169" s="4"/>
      <c r="J169" s="4"/>
      <c r="K169" s="4"/>
      <c r="L169" s="4">
        <f t="shared" si="136"/>
        <v>0</v>
      </c>
      <c r="M169" s="4">
        <f t="shared" si="140"/>
        <v>0</v>
      </c>
      <c r="N169" s="4"/>
      <c r="O169" s="4">
        <f t="shared" si="142"/>
        <v>0</v>
      </c>
      <c r="P169" s="4"/>
    </row>
    <row r="170" spans="1:16" x14ac:dyDescent="0.25">
      <c r="E170" s="2" t="e">
        <f t="shared" si="134"/>
        <v>#DIV/0!</v>
      </c>
      <c r="H170">
        <f t="shared" si="141"/>
        <v>0</v>
      </c>
      <c r="L170">
        <f t="shared" si="136"/>
        <v>0</v>
      </c>
      <c r="M170">
        <f t="shared" si="140"/>
        <v>0</v>
      </c>
      <c r="O170">
        <f t="shared" si="142"/>
        <v>0</v>
      </c>
      <c r="P170" s="4"/>
    </row>
    <row r="171" spans="1:16" x14ac:dyDescent="0.25">
      <c r="E171" s="2" t="e">
        <f t="shared" si="134"/>
        <v>#DIV/0!</v>
      </c>
      <c r="H171">
        <f t="shared" si="141"/>
        <v>0</v>
      </c>
      <c r="L171">
        <f t="shared" si="136"/>
        <v>0</v>
      </c>
      <c r="M171">
        <f t="shared" si="140"/>
        <v>0</v>
      </c>
      <c r="O171">
        <f t="shared" si="142"/>
        <v>0</v>
      </c>
    </row>
    <row r="172" spans="1:16" x14ac:dyDescent="0.25">
      <c r="E172" s="2" t="e">
        <f t="shared" ref="E172:E207" si="143">(B172)/(B172+C172+D172)</f>
        <v>#DIV/0!</v>
      </c>
      <c r="H172">
        <f t="shared" si="141"/>
        <v>0</v>
      </c>
      <c r="L172">
        <f t="shared" si="136"/>
        <v>0</v>
      </c>
      <c r="M172">
        <f t="shared" si="140"/>
        <v>0</v>
      </c>
      <c r="O172">
        <f t="shared" si="142"/>
        <v>0</v>
      </c>
    </row>
    <row r="173" spans="1:16" x14ac:dyDescent="0.25">
      <c r="A173" s="6"/>
      <c r="B173" s="4"/>
      <c r="C173" s="4"/>
      <c r="D173" s="4"/>
      <c r="E173" s="5" t="e">
        <f t="shared" si="143"/>
        <v>#DIV/0!</v>
      </c>
      <c r="F173" s="4"/>
      <c r="G173" s="4"/>
      <c r="H173" s="4">
        <f t="shared" si="141"/>
        <v>0</v>
      </c>
      <c r="I173" s="4"/>
      <c r="J173" s="4"/>
      <c r="K173" s="4"/>
      <c r="L173" s="4">
        <f t="shared" ref="L173:L184" si="144">B173*10</f>
        <v>0</v>
      </c>
      <c r="M173" s="4">
        <f t="shared" si="140"/>
        <v>0</v>
      </c>
      <c r="N173" s="4"/>
      <c r="O173" s="4">
        <f t="shared" si="142"/>
        <v>0</v>
      </c>
      <c r="P173" s="4"/>
    </row>
    <row r="174" spans="1:16" x14ac:dyDescent="0.25">
      <c r="A174" s="6"/>
      <c r="B174" s="4"/>
      <c r="C174" s="4"/>
      <c r="D174" s="4"/>
      <c r="E174" s="5" t="e">
        <f t="shared" si="143"/>
        <v>#DIV/0!</v>
      </c>
      <c r="F174" s="4"/>
      <c r="G174" s="4"/>
      <c r="H174" s="4">
        <f t="shared" si="141"/>
        <v>0</v>
      </c>
      <c r="I174" s="4"/>
      <c r="J174" s="4"/>
      <c r="K174" s="4"/>
      <c r="L174" s="4">
        <f t="shared" si="144"/>
        <v>0</v>
      </c>
      <c r="M174" s="4">
        <f t="shared" si="140"/>
        <v>0</v>
      </c>
      <c r="N174" s="4"/>
      <c r="O174" s="4">
        <f t="shared" si="142"/>
        <v>0</v>
      </c>
      <c r="P174" s="4"/>
    </row>
    <row r="175" spans="1:16" x14ac:dyDescent="0.25">
      <c r="A175" s="6"/>
      <c r="B175" s="4"/>
      <c r="C175" s="4"/>
      <c r="D175" s="4"/>
      <c r="E175" s="5" t="e">
        <f t="shared" si="143"/>
        <v>#DIV/0!</v>
      </c>
      <c r="F175" s="4"/>
      <c r="G175" s="4"/>
      <c r="H175" s="4">
        <f t="shared" si="141"/>
        <v>0</v>
      </c>
      <c r="I175" s="4"/>
      <c r="J175" s="4"/>
      <c r="K175" s="4"/>
      <c r="L175" s="4">
        <f t="shared" si="144"/>
        <v>0</v>
      </c>
      <c r="M175" s="4">
        <f t="shared" si="140"/>
        <v>0</v>
      </c>
      <c r="N175" s="4"/>
      <c r="O175" s="4">
        <f t="shared" si="142"/>
        <v>0</v>
      </c>
      <c r="P175" s="4"/>
    </row>
    <row r="176" spans="1:16" x14ac:dyDescent="0.25">
      <c r="A176" s="6"/>
      <c r="B176" s="4"/>
      <c r="C176" s="4"/>
      <c r="D176" s="4"/>
      <c r="E176" s="5" t="e">
        <f t="shared" si="143"/>
        <v>#DIV/0!</v>
      </c>
      <c r="F176" s="4"/>
      <c r="G176" s="4"/>
      <c r="H176" s="4">
        <f t="shared" si="141"/>
        <v>0</v>
      </c>
      <c r="I176" s="4"/>
      <c r="J176" s="4"/>
      <c r="K176" s="4"/>
      <c r="L176" s="4">
        <f t="shared" si="144"/>
        <v>0</v>
      </c>
      <c r="M176" s="4">
        <f t="shared" si="140"/>
        <v>0</v>
      </c>
      <c r="N176" s="4"/>
      <c r="O176" s="4">
        <f t="shared" si="142"/>
        <v>0</v>
      </c>
      <c r="P176" s="4"/>
    </row>
    <row r="177" spans="1:16" x14ac:dyDescent="0.25">
      <c r="A177" s="6"/>
      <c r="B177" s="4"/>
      <c r="C177" s="4"/>
      <c r="D177" s="4"/>
      <c r="E177" s="5" t="e">
        <f t="shared" si="143"/>
        <v>#DIV/0!</v>
      </c>
      <c r="F177" s="4"/>
      <c r="G177" s="4"/>
      <c r="H177" s="4">
        <f t="shared" si="141"/>
        <v>0</v>
      </c>
      <c r="I177" s="4"/>
      <c r="J177" s="4"/>
      <c r="K177" s="4"/>
      <c r="L177" s="4">
        <f t="shared" si="144"/>
        <v>0</v>
      </c>
      <c r="M177" s="4">
        <f t="shared" si="140"/>
        <v>0</v>
      </c>
      <c r="N177" s="4"/>
      <c r="O177" s="4">
        <f t="shared" si="142"/>
        <v>0</v>
      </c>
      <c r="P177" s="4"/>
    </row>
    <row r="178" spans="1:16" x14ac:dyDescent="0.25">
      <c r="A178" s="6"/>
      <c r="B178" s="4"/>
      <c r="C178" s="4"/>
      <c r="D178" s="4"/>
      <c r="E178" s="5" t="e">
        <f t="shared" si="143"/>
        <v>#DIV/0!</v>
      </c>
      <c r="F178" s="4"/>
      <c r="G178" s="4"/>
      <c r="H178" s="4">
        <f t="shared" si="141"/>
        <v>0</v>
      </c>
      <c r="I178" s="4"/>
      <c r="J178" s="4"/>
      <c r="K178" s="4"/>
      <c r="L178" s="4">
        <f t="shared" si="144"/>
        <v>0</v>
      </c>
      <c r="M178" s="4">
        <f t="shared" si="140"/>
        <v>0</v>
      </c>
      <c r="N178" s="4"/>
      <c r="O178" s="4">
        <f t="shared" si="142"/>
        <v>0</v>
      </c>
    </row>
    <row r="179" spans="1:16" x14ac:dyDescent="0.25">
      <c r="E179" s="2" t="e">
        <f t="shared" si="143"/>
        <v>#DIV/0!</v>
      </c>
      <c r="H179">
        <f t="shared" si="141"/>
        <v>0</v>
      </c>
      <c r="L179">
        <f t="shared" si="144"/>
        <v>0</v>
      </c>
      <c r="M179">
        <f t="shared" si="140"/>
        <v>0</v>
      </c>
      <c r="O179">
        <f t="shared" si="142"/>
        <v>0</v>
      </c>
    </row>
    <row r="180" spans="1:16" x14ac:dyDescent="0.25">
      <c r="E180" s="2" t="e">
        <f t="shared" si="143"/>
        <v>#DIV/0!</v>
      </c>
      <c r="H180">
        <f t="shared" si="141"/>
        <v>0</v>
      </c>
      <c r="L180">
        <f t="shared" si="144"/>
        <v>0</v>
      </c>
      <c r="M180">
        <f t="shared" si="140"/>
        <v>0</v>
      </c>
      <c r="O180">
        <f t="shared" si="142"/>
        <v>0</v>
      </c>
    </row>
    <row r="181" spans="1:16" x14ac:dyDescent="0.25">
      <c r="E181" s="2" t="e">
        <f t="shared" si="143"/>
        <v>#DIV/0!</v>
      </c>
      <c r="H181">
        <f t="shared" si="141"/>
        <v>0</v>
      </c>
      <c r="L181">
        <f t="shared" si="144"/>
        <v>0</v>
      </c>
      <c r="M181">
        <f t="shared" si="140"/>
        <v>0</v>
      </c>
      <c r="O181">
        <f t="shared" si="142"/>
        <v>0</v>
      </c>
    </row>
    <row r="182" spans="1:16" x14ac:dyDescent="0.25">
      <c r="E182" s="2" t="e">
        <f t="shared" si="143"/>
        <v>#DIV/0!</v>
      </c>
      <c r="H182">
        <f t="shared" si="141"/>
        <v>0</v>
      </c>
      <c r="L182">
        <f t="shared" si="144"/>
        <v>0</v>
      </c>
      <c r="M182">
        <f t="shared" si="140"/>
        <v>0</v>
      </c>
      <c r="O182">
        <f t="shared" si="142"/>
        <v>0</v>
      </c>
    </row>
    <row r="183" spans="1:16" x14ac:dyDescent="0.25">
      <c r="E183" s="2" t="e">
        <f t="shared" si="143"/>
        <v>#DIV/0!</v>
      </c>
      <c r="H183">
        <f t="shared" si="141"/>
        <v>0</v>
      </c>
      <c r="L183">
        <f t="shared" si="144"/>
        <v>0</v>
      </c>
      <c r="M183">
        <f t="shared" si="140"/>
        <v>0</v>
      </c>
      <c r="O183">
        <f t="shared" si="142"/>
        <v>0</v>
      </c>
    </row>
    <row r="184" spans="1:16" x14ac:dyDescent="0.25">
      <c r="E184" s="2" t="e">
        <f t="shared" si="143"/>
        <v>#DIV/0!</v>
      </c>
      <c r="H184">
        <f t="shared" si="141"/>
        <v>0</v>
      </c>
      <c r="L184">
        <f t="shared" si="144"/>
        <v>0</v>
      </c>
      <c r="M184">
        <f t="shared" si="140"/>
        <v>0</v>
      </c>
      <c r="O184">
        <f t="shared" si="142"/>
        <v>0</v>
      </c>
    </row>
    <row r="185" spans="1:16" x14ac:dyDescent="0.25">
      <c r="E185" s="2" t="e">
        <f t="shared" si="143"/>
        <v>#DIV/0!</v>
      </c>
      <c r="H185">
        <f t="shared" si="141"/>
        <v>0</v>
      </c>
      <c r="M185">
        <f t="shared" si="140"/>
        <v>0</v>
      </c>
      <c r="O185">
        <f t="shared" si="142"/>
        <v>0</v>
      </c>
    </row>
    <row r="186" spans="1:16" x14ac:dyDescent="0.25">
      <c r="E186" s="2" t="e">
        <f t="shared" si="143"/>
        <v>#DIV/0!</v>
      </c>
      <c r="H186">
        <f t="shared" si="141"/>
        <v>0</v>
      </c>
      <c r="M186">
        <f t="shared" si="140"/>
        <v>0</v>
      </c>
      <c r="O186">
        <f t="shared" si="142"/>
        <v>0</v>
      </c>
    </row>
    <row r="187" spans="1:16" x14ac:dyDescent="0.25">
      <c r="E187" s="2" t="e">
        <f t="shared" si="143"/>
        <v>#DIV/0!</v>
      </c>
      <c r="H187">
        <f t="shared" si="141"/>
        <v>0</v>
      </c>
      <c r="M187">
        <f t="shared" si="140"/>
        <v>0</v>
      </c>
      <c r="O187">
        <f t="shared" si="142"/>
        <v>0</v>
      </c>
    </row>
    <row r="188" spans="1:16" x14ac:dyDescent="0.25">
      <c r="E188" s="2" t="e">
        <f t="shared" si="143"/>
        <v>#DIV/0!</v>
      </c>
      <c r="H188">
        <f t="shared" si="141"/>
        <v>0</v>
      </c>
      <c r="M188">
        <f t="shared" si="140"/>
        <v>0</v>
      </c>
      <c r="O188">
        <f t="shared" si="142"/>
        <v>0</v>
      </c>
    </row>
    <row r="189" spans="1:16" x14ac:dyDescent="0.25">
      <c r="E189" s="2" t="e">
        <f t="shared" si="143"/>
        <v>#DIV/0!</v>
      </c>
      <c r="H189">
        <f t="shared" si="141"/>
        <v>0</v>
      </c>
      <c r="M189">
        <f t="shared" si="140"/>
        <v>0</v>
      </c>
      <c r="O189">
        <f t="shared" si="142"/>
        <v>0</v>
      </c>
    </row>
    <row r="190" spans="1:16" x14ac:dyDescent="0.25">
      <c r="E190" s="2" t="e">
        <f t="shared" si="143"/>
        <v>#DIV/0!</v>
      </c>
      <c r="H190">
        <f t="shared" si="141"/>
        <v>0</v>
      </c>
      <c r="M190">
        <f t="shared" si="140"/>
        <v>0</v>
      </c>
      <c r="O190">
        <f t="shared" si="142"/>
        <v>0</v>
      </c>
    </row>
    <row r="191" spans="1:16" x14ac:dyDescent="0.25">
      <c r="E191" s="2" t="e">
        <f t="shared" si="143"/>
        <v>#DIV/0!</v>
      </c>
      <c r="H191">
        <f t="shared" si="141"/>
        <v>0</v>
      </c>
      <c r="M191">
        <f t="shared" si="140"/>
        <v>0</v>
      </c>
      <c r="O191">
        <f t="shared" si="142"/>
        <v>0</v>
      </c>
    </row>
    <row r="192" spans="1:16" x14ac:dyDescent="0.25">
      <c r="E192" s="2" t="e">
        <f t="shared" si="143"/>
        <v>#DIV/0!</v>
      </c>
      <c r="H192">
        <f t="shared" si="141"/>
        <v>0</v>
      </c>
      <c r="M192">
        <f t="shared" si="140"/>
        <v>0</v>
      </c>
      <c r="O192">
        <f t="shared" si="142"/>
        <v>0</v>
      </c>
    </row>
    <row r="193" spans="5:15" x14ac:dyDescent="0.25">
      <c r="E193" s="2" t="e">
        <f t="shared" si="143"/>
        <v>#DIV/0!</v>
      </c>
      <c r="H193">
        <f t="shared" si="141"/>
        <v>0</v>
      </c>
      <c r="M193">
        <f t="shared" si="140"/>
        <v>0</v>
      </c>
      <c r="O193">
        <f t="shared" si="142"/>
        <v>0</v>
      </c>
    </row>
    <row r="194" spans="5:15" x14ac:dyDescent="0.25">
      <c r="E194" s="2" t="e">
        <f t="shared" si="143"/>
        <v>#DIV/0!</v>
      </c>
      <c r="H194">
        <f t="shared" si="141"/>
        <v>0</v>
      </c>
      <c r="M194">
        <f t="shared" si="140"/>
        <v>0</v>
      </c>
      <c r="O194">
        <f t="shared" si="142"/>
        <v>0</v>
      </c>
    </row>
    <row r="195" spans="5:15" x14ac:dyDescent="0.25">
      <c r="E195" s="2" t="e">
        <f t="shared" si="143"/>
        <v>#DIV/0!</v>
      </c>
      <c r="H195">
        <f t="shared" si="141"/>
        <v>0</v>
      </c>
      <c r="M195">
        <f t="shared" si="140"/>
        <v>0</v>
      </c>
      <c r="O195">
        <f t="shared" si="142"/>
        <v>0</v>
      </c>
    </row>
    <row r="196" spans="5:15" x14ac:dyDescent="0.25">
      <c r="E196" s="2" t="e">
        <f t="shared" si="143"/>
        <v>#DIV/0!</v>
      </c>
      <c r="H196">
        <f t="shared" si="141"/>
        <v>0</v>
      </c>
      <c r="M196">
        <f t="shared" si="140"/>
        <v>0</v>
      </c>
      <c r="O196">
        <f t="shared" si="142"/>
        <v>0</v>
      </c>
    </row>
    <row r="197" spans="5:15" x14ac:dyDescent="0.25">
      <c r="E197" s="2" t="e">
        <f t="shared" si="143"/>
        <v>#DIV/0!</v>
      </c>
      <c r="H197">
        <f t="shared" si="141"/>
        <v>0</v>
      </c>
      <c r="M197">
        <f t="shared" si="140"/>
        <v>0</v>
      </c>
      <c r="O197">
        <f t="shared" si="142"/>
        <v>0</v>
      </c>
    </row>
    <row r="198" spans="5:15" x14ac:dyDescent="0.25">
      <c r="E198" s="2" t="e">
        <f t="shared" si="143"/>
        <v>#DIV/0!</v>
      </c>
      <c r="H198">
        <f t="shared" si="141"/>
        <v>0</v>
      </c>
      <c r="M198">
        <f t="shared" si="140"/>
        <v>0</v>
      </c>
      <c r="O198">
        <f t="shared" si="142"/>
        <v>0</v>
      </c>
    </row>
    <row r="199" spans="5:15" x14ac:dyDescent="0.25">
      <c r="E199" s="2" t="e">
        <f t="shared" si="143"/>
        <v>#DIV/0!</v>
      </c>
      <c r="H199">
        <f t="shared" si="141"/>
        <v>0</v>
      </c>
      <c r="M199">
        <f t="shared" si="140"/>
        <v>0</v>
      </c>
      <c r="O199">
        <f t="shared" si="142"/>
        <v>0</v>
      </c>
    </row>
    <row r="200" spans="5:15" x14ac:dyDescent="0.25">
      <c r="E200" s="2" t="e">
        <f t="shared" si="143"/>
        <v>#DIV/0!</v>
      </c>
      <c r="H200">
        <f t="shared" si="141"/>
        <v>0</v>
      </c>
      <c r="M200">
        <f t="shared" si="140"/>
        <v>0</v>
      </c>
      <c r="O200">
        <f t="shared" si="142"/>
        <v>0</v>
      </c>
    </row>
    <row r="201" spans="5:15" x14ac:dyDescent="0.25">
      <c r="E201" s="2" t="e">
        <f t="shared" si="143"/>
        <v>#DIV/0!</v>
      </c>
      <c r="H201">
        <f t="shared" si="141"/>
        <v>0</v>
      </c>
      <c r="M201">
        <f t="shared" si="140"/>
        <v>0</v>
      </c>
      <c r="O201">
        <f t="shared" si="142"/>
        <v>0</v>
      </c>
    </row>
    <row r="202" spans="5:15" x14ac:dyDescent="0.25">
      <c r="E202" s="2" t="e">
        <f t="shared" si="143"/>
        <v>#DIV/0!</v>
      </c>
      <c r="H202">
        <f t="shared" si="141"/>
        <v>0</v>
      </c>
      <c r="M202">
        <f t="shared" si="140"/>
        <v>0</v>
      </c>
      <c r="O202">
        <f t="shared" si="142"/>
        <v>0</v>
      </c>
    </row>
    <row r="203" spans="5:15" x14ac:dyDescent="0.25">
      <c r="E203" s="2" t="e">
        <f t="shared" si="143"/>
        <v>#DIV/0!</v>
      </c>
      <c r="H203">
        <f t="shared" si="141"/>
        <v>0</v>
      </c>
      <c r="M203">
        <f t="shared" si="140"/>
        <v>0</v>
      </c>
      <c r="O203">
        <f t="shared" si="142"/>
        <v>0</v>
      </c>
    </row>
    <row r="204" spans="5:15" x14ac:dyDescent="0.25">
      <c r="E204" t="e">
        <f t="shared" si="143"/>
        <v>#DIV/0!</v>
      </c>
      <c r="H204">
        <f t="shared" si="141"/>
        <v>0</v>
      </c>
      <c r="M204">
        <f t="shared" si="140"/>
        <v>0</v>
      </c>
      <c r="O204">
        <f t="shared" si="142"/>
        <v>0</v>
      </c>
    </row>
    <row r="205" spans="5:15" x14ac:dyDescent="0.25">
      <c r="E205" t="e">
        <f t="shared" si="143"/>
        <v>#DIV/0!</v>
      </c>
      <c r="H205">
        <f t="shared" si="141"/>
        <v>0</v>
      </c>
      <c r="M205">
        <f t="shared" si="140"/>
        <v>0</v>
      </c>
      <c r="O205">
        <f t="shared" si="142"/>
        <v>0</v>
      </c>
    </row>
    <row r="206" spans="5:15" x14ac:dyDescent="0.25">
      <c r="E206" t="e">
        <f t="shared" si="143"/>
        <v>#DIV/0!</v>
      </c>
      <c r="H206">
        <f t="shared" si="141"/>
        <v>0</v>
      </c>
      <c r="M206">
        <f t="shared" si="140"/>
        <v>0</v>
      </c>
      <c r="O206">
        <f t="shared" si="142"/>
        <v>0</v>
      </c>
    </row>
    <row r="207" spans="5:15" x14ac:dyDescent="0.25">
      <c r="E207" t="e">
        <f t="shared" si="143"/>
        <v>#DIV/0!</v>
      </c>
      <c r="H207">
        <f t="shared" si="141"/>
        <v>0</v>
      </c>
      <c r="M207">
        <f t="shared" si="140"/>
        <v>0</v>
      </c>
      <c r="O207">
        <f t="shared" si="142"/>
        <v>0</v>
      </c>
    </row>
  </sheetData>
  <sortState xmlns:xlrd2="http://schemas.microsoft.com/office/spreadsheetml/2017/richdata2" ref="A124:O250">
    <sortCondition ref="A197:A250"/>
  </sortState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39153-D6CC-4E01-9171-8BF6ED91A2C7}">
  <dimension ref="A1:AA199"/>
  <sheetViews>
    <sheetView zoomScale="145" zoomScaleNormal="145" workbookViewId="0">
      <selection activeCell="H8" sqref="H8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21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90</v>
      </c>
      <c r="B3" s="3">
        <f>1*4</f>
        <v>4</v>
      </c>
      <c r="C3" s="3"/>
      <c r="D3" s="3"/>
      <c r="E3" s="2">
        <f t="shared" ref="E3" si="0">(B3)/(B3+C3+D3)</f>
        <v>1</v>
      </c>
      <c r="F3" s="3">
        <f>10+7+15+13</f>
        <v>45</v>
      </c>
      <c r="G3" s="3">
        <f>5+5+2+0</f>
        <v>12</v>
      </c>
      <c r="H3">
        <f>F3-G3</f>
        <v>33</v>
      </c>
      <c r="I3">
        <f>60*1</f>
        <v>60</v>
      </c>
      <c r="L3">
        <f t="shared" ref="L3" si="1">B3*10</f>
        <v>40</v>
      </c>
      <c r="M3">
        <f t="shared" ref="M3" si="2">D3*5</f>
        <v>0</v>
      </c>
      <c r="N3">
        <f t="shared" ref="N3:N24" si="3">10*1</f>
        <v>10</v>
      </c>
      <c r="O3">
        <f t="shared" ref="O3" si="4">SUM(I3:N3)</f>
        <v>110</v>
      </c>
    </row>
    <row r="4" spans="1:27" x14ac:dyDescent="0.25">
      <c r="A4" s="3" t="s">
        <v>31</v>
      </c>
      <c r="B4" s="3">
        <f>1*2</f>
        <v>2</v>
      </c>
      <c r="C4" s="3">
        <f>1*1</f>
        <v>1</v>
      </c>
      <c r="D4" s="3"/>
      <c r="E4" s="2">
        <f t="shared" ref="E4:E6" si="5">(B4)/(B4+C4+D4)</f>
        <v>0.66666666666666663</v>
      </c>
      <c r="F4" s="3">
        <f>6+8+6</f>
        <v>20</v>
      </c>
      <c r="G4" s="3">
        <f>2+3+7</f>
        <v>12</v>
      </c>
      <c r="H4">
        <f t="shared" ref="H4" si="6">F4-G4</f>
        <v>8</v>
      </c>
      <c r="K4">
        <f>20*1</f>
        <v>20</v>
      </c>
      <c r="L4">
        <f t="shared" ref="L4:L6" si="7">B4*10</f>
        <v>20</v>
      </c>
      <c r="M4">
        <f t="shared" ref="M4:M6" si="8">D4*5</f>
        <v>0</v>
      </c>
      <c r="N4">
        <f t="shared" si="3"/>
        <v>10</v>
      </c>
      <c r="O4">
        <f t="shared" ref="O4:O6" si="9">SUM(I4:N4)</f>
        <v>50</v>
      </c>
    </row>
    <row r="5" spans="1:27" x14ac:dyDescent="0.25">
      <c r="A5" s="3" t="s">
        <v>120</v>
      </c>
      <c r="B5" s="3">
        <f>1*3</f>
        <v>3</v>
      </c>
      <c r="C5" s="3">
        <f>1*1</f>
        <v>1</v>
      </c>
      <c r="D5" s="3"/>
      <c r="E5" s="2">
        <f t="shared" ref="E5" si="10">(B5)/(B5+C5+D5)</f>
        <v>0.75</v>
      </c>
      <c r="F5" s="3">
        <f>10+1+8+4</f>
        <v>23</v>
      </c>
      <c r="G5" s="3">
        <f>0+7+0+1</f>
        <v>8</v>
      </c>
      <c r="H5">
        <f t="shared" ref="H5:H11" si="11">F5-G5</f>
        <v>15</v>
      </c>
      <c r="I5">
        <f>60*1</f>
        <v>60</v>
      </c>
      <c r="L5">
        <f t="shared" ref="L5" si="12">B5*10</f>
        <v>30</v>
      </c>
      <c r="M5">
        <f t="shared" ref="M5" si="13">D5*5</f>
        <v>0</v>
      </c>
      <c r="N5">
        <f t="shared" si="3"/>
        <v>10</v>
      </c>
      <c r="O5">
        <f t="shared" ref="O5" si="14">SUM(I5:N5)</f>
        <v>100</v>
      </c>
    </row>
    <row r="6" spans="1:27" x14ac:dyDescent="0.25">
      <c r="A6" s="3" t="s">
        <v>119</v>
      </c>
      <c r="B6" s="3">
        <f>1*6</f>
        <v>6</v>
      </c>
      <c r="C6" s="3">
        <f>1*7</f>
        <v>7</v>
      </c>
      <c r="D6" s="3"/>
      <c r="E6" s="2">
        <f t="shared" si="5"/>
        <v>0.46153846153846156</v>
      </c>
      <c r="F6" s="3">
        <f>7+6+7+2+10+1+5+1+8+4+10+16+0</f>
        <v>77</v>
      </c>
      <c r="G6" s="3">
        <f>4+5+2+11+5+22+8+12+9+11+2+7+11</f>
        <v>109</v>
      </c>
      <c r="H6">
        <f t="shared" si="11"/>
        <v>-32</v>
      </c>
      <c r="J6">
        <f>40*1</f>
        <v>40</v>
      </c>
      <c r="K6">
        <f>20*1</f>
        <v>20</v>
      </c>
      <c r="L6">
        <f t="shared" si="7"/>
        <v>60</v>
      </c>
      <c r="M6">
        <f t="shared" si="8"/>
        <v>0</v>
      </c>
      <c r="N6">
        <f>10*4</f>
        <v>40</v>
      </c>
      <c r="O6">
        <f t="shared" si="9"/>
        <v>160</v>
      </c>
    </row>
    <row r="7" spans="1:27" x14ac:dyDescent="0.25">
      <c r="A7" s="3" t="s">
        <v>24</v>
      </c>
      <c r="B7" s="3">
        <f>1*2</f>
        <v>2</v>
      </c>
      <c r="C7" s="3">
        <f>1*9</f>
        <v>9</v>
      </c>
      <c r="D7" s="3">
        <f>1*1</f>
        <v>1</v>
      </c>
      <c r="E7" s="2">
        <f t="shared" ref="E7:E22" si="15">(B7)/(B7+C7+D7)</f>
        <v>0.16666666666666666</v>
      </c>
      <c r="F7" s="3">
        <f>3+3+9+6+2+0+5+4+4+4+10+0</f>
        <v>50</v>
      </c>
      <c r="G7" s="3">
        <f>6+8+0+7+6+1+10+18+6+4+5+7</f>
        <v>78</v>
      </c>
      <c r="H7">
        <f t="shared" si="11"/>
        <v>-28</v>
      </c>
      <c r="I7">
        <f>60*1</f>
        <v>60</v>
      </c>
      <c r="K7">
        <f>20*1</f>
        <v>20</v>
      </c>
      <c r="L7">
        <f t="shared" ref="L7:L22" si="16">B7*10</f>
        <v>20</v>
      </c>
      <c r="M7">
        <f t="shared" ref="M7:M22" si="17">D7*5</f>
        <v>5</v>
      </c>
      <c r="N7">
        <f>10*4</f>
        <v>40</v>
      </c>
      <c r="O7">
        <f t="shared" ref="O7:O10" si="18">SUM(I7:N7)</f>
        <v>145</v>
      </c>
    </row>
    <row r="8" spans="1:27" x14ac:dyDescent="0.25">
      <c r="A8" s="3" t="s">
        <v>89</v>
      </c>
      <c r="B8" s="3">
        <f>1*7</f>
        <v>7</v>
      </c>
      <c r="C8" s="3">
        <f>1*6</f>
        <v>6</v>
      </c>
      <c r="D8" s="3"/>
      <c r="E8" s="2">
        <f t="shared" ref="E8:E10" si="19">(B8)/(B8+C8+D8)</f>
        <v>0.53846153846153844</v>
      </c>
      <c r="F8" s="3">
        <f>3+5+1+7+16+2+2+6+10+12+2+9+13</f>
        <v>88</v>
      </c>
      <c r="G8" s="3">
        <f>16+10+10+6+7+7+9+5+9+0+9+3+10</f>
        <v>101</v>
      </c>
      <c r="H8">
        <f t="shared" si="11"/>
        <v>-13</v>
      </c>
      <c r="I8">
        <f>60*2</f>
        <v>120</v>
      </c>
      <c r="K8">
        <f>20*1</f>
        <v>20</v>
      </c>
      <c r="L8">
        <f t="shared" ref="L8:L10" si="20">B8*10</f>
        <v>70</v>
      </c>
      <c r="M8">
        <f t="shared" ref="M8:M10" si="21">D8*5</f>
        <v>0</v>
      </c>
      <c r="N8">
        <f>10*4</f>
        <v>40</v>
      </c>
      <c r="O8">
        <f t="shared" si="18"/>
        <v>250</v>
      </c>
    </row>
    <row r="9" spans="1:27" x14ac:dyDescent="0.25">
      <c r="A9" s="3" t="s">
        <v>91</v>
      </c>
      <c r="B9" s="3">
        <f>1*4</f>
        <v>4</v>
      </c>
      <c r="C9" s="3">
        <f>1*11</f>
        <v>11</v>
      </c>
      <c r="D9" s="3"/>
      <c r="E9" s="2">
        <f t="shared" si="19"/>
        <v>0.26666666666666666</v>
      </c>
      <c r="F9" s="3">
        <f>3+5+2+5+0+1+1+1+7+6+1+7+5+11+0</f>
        <v>55</v>
      </c>
      <c r="G9" s="3">
        <f>5+7+15+6+10+0+4+16+6+4+9+16+6+0+12</f>
        <v>116</v>
      </c>
      <c r="H9">
        <f t="shared" si="11"/>
        <v>-61</v>
      </c>
      <c r="J9">
        <f>40*2</f>
        <v>80</v>
      </c>
      <c r="K9">
        <f>20*2</f>
        <v>40</v>
      </c>
      <c r="L9">
        <f t="shared" si="20"/>
        <v>40</v>
      </c>
      <c r="M9">
        <f t="shared" si="21"/>
        <v>0</v>
      </c>
      <c r="N9">
        <f>10*4</f>
        <v>40</v>
      </c>
      <c r="O9">
        <f t="shared" si="18"/>
        <v>200</v>
      </c>
    </row>
    <row r="10" spans="1:27" x14ac:dyDescent="0.25">
      <c r="A10" s="3" t="s">
        <v>115</v>
      </c>
      <c r="B10" s="3">
        <f>1*3</f>
        <v>3</v>
      </c>
      <c r="C10" s="3">
        <f>1*7</f>
        <v>7</v>
      </c>
      <c r="D10" s="3"/>
      <c r="E10" s="2">
        <f t="shared" si="19"/>
        <v>0.3</v>
      </c>
      <c r="F10" s="3">
        <f>4+7+0+2+9+9+5+12+11+10</f>
        <v>69</v>
      </c>
      <c r="G10" s="3">
        <f>7+16+8+10+2+10+13+5+6+13</f>
        <v>90</v>
      </c>
      <c r="H10">
        <f t="shared" si="11"/>
        <v>-21</v>
      </c>
      <c r="J10">
        <f>40*1</f>
        <v>40</v>
      </c>
      <c r="L10">
        <f t="shared" si="20"/>
        <v>30</v>
      </c>
      <c r="M10">
        <f t="shared" si="21"/>
        <v>0</v>
      </c>
      <c r="N10">
        <f>10*3</f>
        <v>30</v>
      </c>
      <c r="O10">
        <f t="shared" si="18"/>
        <v>100</v>
      </c>
    </row>
    <row r="11" spans="1:27" x14ac:dyDescent="0.25">
      <c r="A11" s="3" t="s">
        <v>56</v>
      </c>
      <c r="B11" s="3">
        <f>1*3</f>
        <v>3</v>
      </c>
      <c r="C11" s="3">
        <f>1*1</f>
        <v>1</v>
      </c>
      <c r="D11" s="3"/>
      <c r="E11" s="2">
        <f t="shared" ref="E11" si="22">(B11)/(B11+C11+D11)</f>
        <v>0.75</v>
      </c>
      <c r="F11" s="3">
        <f>3+8+11+11</f>
        <v>33</v>
      </c>
      <c r="G11" s="3">
        <f>7+7+4+3</f>
        <v>21</v>
      </c>
      <c r="H11">
        <f t="shared" si="11"/>
        <v>12</v>
      </c>
      <c r="I11">
        <f>60*1</f>
        <v>60</v>
      </c>
      <c r="L11">
        <f t="shared" ref="L11" si="23">B11*10</f>
        <v>30</v>
      </c>
      <c r="M11">
        <f t="shared" ref="M11" si="24">D11*5</f>
        <v>0</v>
      </c>
      <c r="N11">
        <f t="shared" si="3"/>
        <v>10</v>
      </c>
      <c r="O11">
        <f t="shared" ref="O11" si="25">SUM(I11:N11)</f>
        <v>100</v>
      </c>
    </row>
    <row r="12" spans="1:27" x14ac:dyDescent="0.25">
      <c r="A12" s="3" t="s">
        <v>137</v>
      </c>
      <c r="B12" s="3">
        <f>1*4</f>
        <v>4</v>
      </c>
      <c r="C12" s="3"/>
      <c r="D12" s="3"/>
      <c r="E12" s="2">
        <f t="shared" ref="E12:E14" si="26">(B12)/(B12+C12+D12)</f>
        <v>1</v>
      </c>
      <c r="F12" s="3">
        <f>16+11+9+9</f>
        <v>45</v>
      </c>
      <c r="G12" s="3">
        <f>1+6+1+8</f>
        <v>16</v>
      </c>
      <c r="H12">
        <f t="shared" ref="H12:H14" si="27">F12-G12</f>
        <v>29</v>
      </c>
      <c r="I12">
        <f>60*1</f>
        <v>60</v>
      </c>
      <c r="L12">
        <f t="shared" ref="L12:L14" si="28">B12*10</f>
        <v>40</v>
      </c>
      <c r="M12">
        <f t="shared" ref="M12:M14" si="29">D12*5</f>
        <v>0</v>
      </c>
      <c r="N12">
        <f t="shared" si="3"/>
        <v>10</v>
      </c>
      <c r="O12">
        <f t="shared" ref="O12:O14" si="30">SUM(I12:N12)</f>
        <v>110</v>
      </c>
    </row>
    <row r="13" spans="1:27" x14ac:dyDescent="0.25">
      <c r="A13" s="3" t="s">
        <v>173</v>
      </c>
      <c r="B13" s="3"/>
      <c r="C13" s="3">
        <f>1*3</f>
        <v>3</v>
      </c>
      <c r="D13" s="3"/>
      <c r="E13" s="2">
        <f t="shared" si="26"/>
        <v>0</v>
      </c>
      <c r="F13" s="3">
        <f>5+0+3</f>
        <v>8</v>
      </c>
      <c r="G13" s="3">
        <f>12+14+9</f>
        <v>35</v>
      </c>
      <c r="H13">
        <f t="shared" si="27"/>
        <v>-27</v>
      </c>
      <c r="K13">
        <f>20*1</f>
        <v>20</v>
      </c>
      <c r="L13">
        <f t="shared" si="28"/>
        <v>0</v>
      </c>
      <c r="M13">
        <f t="shared" si="29"/>
        <v>0</v>
      </c>
      <c r="N13">
        <f t="shared" si="3"/>
        <v>10</v>
      </c>
      <c r="O13">
        <f t="shared" si="30"/>
        <v>30</v>
      </c>
    </row>
    <row r="14" spans="1:27" x14ac:dyDescent="0.25">
      <c r="A14" s="3" t="s">
        <v>139</v>
      </c>
      <c r="B14" s="3">
        <f>1*3</f>
        <v>3</v>
      </c>
      <c r="C14" s="3">
        <f>1*1</f>
        <v>1</v>
      </c>
      <c r="D14" s="3"/>
      <c r="E14" s="2">
        <f t="shared" si="26"/>
        <v>0.75</v>
      </c>
      <c r="F14" s="3">
        <f>22+18+18+8</f>
        <v>66</v>
      </c>
      <c r="G14" s="3">
        <f>1+4+8+9</f>
        <v>22</v>
      </c>
      <c r="H14">
        <f t="shared" si="27"/>
        <v>44</v>
      </c>
      <c r="J14">
        <f>40*1</f>
        <v>40</v>
      </c>
      <c r="L14">
        <f t="shared" si="28"/>
        <v>30</v>
      </c>
      <c r="M14">
        <f t="shared" si="29"/>
        <v>0</v>
      </c>
      <c r="N14">
        <f t="shared" si="3"/>
        <v>10</v>
      </c>
      <c r="O14">
        <f t="shared" si="30"/>
        <v>80</v>
      </c>
    </row>
    <row r="15" spans="1:27" x14ac:dyDescent="0.25">
      <c r="A15" s="3" t="s">
        <v>32</v>
      </c>
      <c r="B15" s="3">
        <f>1*2</f>
        <v>2</v>
      </c>
      <c r="C15" s="3">
        <f>1*2</f>
        <v>2</v>
      </c>
      <c r="D15" s="3"/>
      <c r="E15" s="2">
        <f t="shared" si="15"/>
        <v>0.5</v>
      </c>
      <c r="F15" s="3">
        <f>6+2+7+0</f>
        <v>15</v>
      </c>
      <c r="G15" s="3">
        <f>3+6+6+9</f>
        <v>24</v>
      </c>
      <c r="H15">
        <f t="shared" ref="H15" si="31">F15-G15</f>
        <v>-9</v>
      </c>
      <c r="J15">
        <f>40*1</f>
        <v>40</v>
      </c>
      <c r="L15">
        <f t="shared" si="16"/>
        <v>20</v>
      </c>
      <c r="M15">
        <f t="shared" si="17"/>
        <v>0</v>
      </c>
      <c r="N15">
        <f t="shared" si="3"/>
        <v>10</v>
      </c>
      <c r="O15">
        <f t="shared" ref="O15:O22" si="32">SUM(I15:N15)</f>
        <v>70</v>
      </c>
    </row>
    <row r="16" spans="1:27" x14ac:dyDescent="0.25">
      <c r="A16" s="3" t="s">
        <v>146</v>
      </c>
      <c r="B16" s="3">
        <f>1*2</f>
        <v>2</v>
      </c>
      <c r="C16" s="3">
        <f>1*1</f>
        <v>1</v>
      </c>
      <c r="D16" s="3"/>
      <c r="E16" s="2">
        <f>(B16)/(B16+C16+D16)</f>
        <v>0.66666666666666663</v>
      </c>
      <c r="F16" s="3">
        <f>7+9+6</f>
        <v>22</v>
      </c>
      <c r="G16" s="3">
        <f>1+8+12</f>
        <v>21</v>
      </c>
      <c r="H16">
        <f t="shared" ref="H16:H23" si="33">F16-G16</f>
        <v>1</v>
      </c>
      <c r="K16">
        <f>20*1</f>
        <v>20</v>
      </c>
      <c r="L16">
        <f t="shared" ref="L16:L17" si="34">B16*10</f>
        <v>20</v>
      </c>
      <c r="M16">
        <f t="shared" ref="M16:M17" si="35">D16*5</f>
        <v>0</v>
      </c>
      <c r="N16">
        <f t="shared" si="3"/>
        <v>10</v>
      </c>
      <c r="O16">
        <f t="shared" ref="O16" si="36">SUM(I16:N16)</f>
        <v>50</v>
      </c>
    </row>
    <row r="17" spans="1:15" x14ac:dyDescent="0.25">
      <c r="A17" s="3" t="s">
        <v>172</v>
      </c>
      <c r="B17" s="3"/>
      <c r="C17" s="3">
        <f>1*3</f>
        <v>3</v>
      </c>
      <c r="D17" s="3">
        <f>1*1</f>
        <v>1</v>
      </c>
      <c r="E17" s="2">
        <f t="shared" ref="E17" si="37">(B17)/(B17+C17+D17)</f>
        <v>0</v>
      </c>
      <c r="F17" s="3">
        <f>4+5+3+6</f>
        <v>18</v>
      </c>
      <c r="G17" s="3">
        <f>4+10+12+11</f>
        <v>37</v>
      </c>
      <c r="H17">
        <f t="shared" si="33"/>
        <v>-19</v>
      </c>
      <c r="L17">
        <f t="shared" si="34"/>
        <v>0</v>
      </c>
      <c r="M17">
        <f t="shared" si="35"/>
        <v>5</v>
      </c>
      <c r="N17">
        <f t="shared" si="3"/>
        <v>10</v>
      </c>
      <c r="O17">
        <f t="shared" ref="O17" si="38">SUM(I17:N17)</f>
        <v>15</v>
      </c>
    </row>
    <row r="18" spans="1:15" x14ac:dyDescent="0.25">
      <c r="A18" s="3" t="s">
        <v>57</v>
      </c>
      <c r="B18" s="3"/>
      <c r="C18" s="3">
        <f>1*3</f>
        <v>3</v>
      </c>
      <c r="D18" s="3"/>
      <c r="E18" s="2">
        <f t="shared" si="15"/>
        <v>0</v>
      </c>
      <c r="F18" s="3">
        <f>3+7+4</f>
        <v>14</v>
      </c>
      <c r="G18" s="3">
        <f>13+8+11</f>
        <v>32</v>
      </c>
      <c r="H18">
        <f t="shared" si="33"/>
        <v>-18</v>
      </c>
      <c r="K18">
        <f>20*1</f>
        <v>20</v>
      </c>
      <c r="L18">
        <f t="shared" si="16"/>
        <v>0</v>
      </c>
      <c r="M18">
        <f t="shared" si="17"/>
        <v>0</v>
      </c>
      <c r="N18">
        <f t="shared" si="3"/>
        <v>10</v>
      </c>
      <c r="O18">
        <f t="shared" si="32"/>
        <v>30</v>
      </c>
    </row>
    <row r="19" spans="1:15" x14ac:dyDescent="0.25">
      <c r="A19" s="3" t="s">
        <v>121</v>
      </c>
      <c r="B19" s="3">
        <f>1*3</f>
        <v>3</v>
      </c>
      <c r="C19" s="3"/>
      <c r="D19" s="3"/>
      <c r="E19" s="2">
        <f t="shared" si="15"/>
        <v>1</v>
      </c>
      <c r="F19" s="3">
        <f>6+7+11</f>
        <v>24</v>
      </c>
      <c r="G19" s="3">
        <f>2+1+2</f>
        <v>5</v>
      </c>
      <c r="H19">
        <f t="shared" si="33"/>
        <v>19</v>
      </c>
      <c r="I19">
        <f>60*1</f>
        <v>60</v>
      </c>
      <c r="L19">
        <f t="shared" si="16"/>
        <v>30</v>
      </c>
      <c r="M19">
        <f t="shared" si="17"/>
        <v>0</v>
      </c>
      <c r="N19">
        <f t="shared" si="3"/>
        <v>10</v>
      </c>
      <c r="O19">
        <f t="shared" si="32"/>
        <v>100</v>
      </c>
    </row>
    <row r="20" spans="1:15" x14ac:dyDescent="0.25">
      <c r="A20" s="3" t="s">
        <v>148</v>
      </c>
      <c r="B20" s="3">
        <f>1*1</f>
        <v>1</v>
      </c>
      <c r="C20" s="3">
        <f>1*3</f>
        <v>3</v>
      </c>
      <c r="D20" s="3"/>
      <c r="E20" s="2">
        <f t="shared" si="15"/>
        <v>0.25</v>
      </c>
      <c r="F20" s="3">
        <f>1+0+11+4</f>
        <v>16</v>
      </c>
      <c r="G20" s="3">
        <f>7+7+4+9</f>
        <v>27</v>
      </c>
      <c r="H20">
        <f t="shared" si="33"/>
        <v>-11</v>
      </c>
      <c r="L20">
        <f t="shared" si="16"/>
        <v>10</v>
      </c>
      <c r="M20">
        <f t="shared" si="17"/>
        <v>0</v>
      </c>
      <c r="N20">
        <f>10*1</f>
        <v>10</v>
      </c>
      <c r="O20">
        <f t="shared" si="32"/>
        <v>20</v>
      </c>
    </row>
    <row r="21" spans="1:15" x14ac:dyDescent="0.25">
      <c r="A21" s="3" t="s">
        <v>147</v>
      </c>
      <c r="B21" s="3">
        <f>1*7</f>
        <v>7</v>
      </c>
      <c r="C21" s="3">
        <f>1*1</f>
        <v>1</v>
      </c>
      <c r="D21" s="3"/>
      <c r="E21" s="2">
        <f t="shared" ref="E21" si="39">(B21)/(B21+C21+D21)</f>
        <v>0.875</v>
      </c>
      <c r="F21" s="3">
        <f>3+7+9+4+13+12+7+8</f>
        <v>63</v>
      </c>
      <c r="G21" s="3">
        <f>0+0+4+11+1+3+0+5</f>
        <v>24</v>
      </c>
      <c r="H21">
        <f t="shared" si="33"/>
        <v>39</v>
      </c>
      <c r="I21">
        <f>60*1</f>
        <v>60</v>
      </c>
      <c r="J21">
        <f>40*1</f>
        <v>40</v>
      </c>
      <c r="L21">
        <f t="shared" ref="L21" si="40">B21*10</f>
        <v>70</v>
      </c>
      <c r="M21">
        <f t="shared" ref="M21" si="41">D21*5</f>
        <v>0</v>
      </c>
      <c r="N21">
        <f>10*2</f>
        <v>20</v>
      </c>
      <c r="O21">
        <f t="shared" ref="O21" si="42">SUM(I21:N21)</f>
        <v>190</v>
      </c>
    </row>
    <row r="22" spans="1:15" x14ac:dyDescent="0.25">
      <c r="A22" s="3" t="s">
        <v>88</v>
      </c>
      <c r="B22" s="3">
        <f>1*8</f>
        <v>8</v>
      </c>
      <c r="C22" s="3">
        <f>1*4</f>
        <v>4</v>
      </c>
      <c r="D22" s="3"/>
      <c r="E22" s="2">
        <f t="shared" si="15"/>
        <v>0.66666666666666663</v>
      </c>
      <c r="F22" s="3">
        <f>16+5+10+0+12+0+12+11+13+1+15+5</f>
        <v>100</v>
      </c>
      <c r="G22" s="3">
        <f>3+3+1+13+1+3+6+4+5+13+9+8</f>
        <v>69</v>
      </c>
      <c r="H22">
        <f t="shared" si="33"/>
        <v>31</v>
      </c>
      <c r="I22">
        <f>60*1</f>
        <v>60</v>
      </c>
      <c r="J22">
        <f>40*2</f>
        <v>80</v>
      </c>
      <c r="L22">
        <f t="shared" si="16"/>
        <v>80</v>
      </c>
      <c r="M22">
        <f t="shared" si="17"/>
        <v>0</v>
      </c>
      <c r="N22">
        <f>10*3</f>
        <v>30</v>
      </c>
      <c r="O22">
        <f t="shared" si="32"/>
        <v>250</v>
      </c>
    </row>
    <row r="23" spans="1:15" x14ac:dyDescent="0.25">
      <c r="A23" s="3" t="s">
        <v>34</v>
      </c>
      <c r="B23" s="3">
        <f>1*4</f>
        <v>4</v>
      </c>
      <c r="C23" s="3">
        <f>1*2</f>
        <v>2</v>
      </c>
      <c r="D23" s="3"/>
      <c r="E23" s="2">
        <f t="shared" ref="E23:E99" si="43">(B23)/(B23+C23+D23)</f>
        <v>0.66666666666666663</v>
      </c>
      <c r="F23" s="3">
        <f>7+13+3+9+14+9</f>
        <v>55</v>
      </c>
      <c r="G23" s="3">
        <f>3+3+11+2+0+15</f>
        <v>34</v>
      </c>
      <c r="H23">
        <f t="shared" si="33"/>
        <v>21</v>
      </c>
      <c r="J23">
        <f>40*1</f>
        <v>40</v>
      </c>
      <c r="K23">
        <f>20*1</f>
        <v>20</v>
      </c>
      <c r="L23">
        <f t="shared" ref="L23:L89" si="44">B23*10</f>
        <v>40</v>
      </c>
      <c r="M23">
        <f t="shared" ref="M23:M99" si="45">D23*5</f>
        <v>0</v>
      </c>
      <c r="N23">
        <f>10*2</f>
        <v>20</v>
      </c>
      <c r="O23">
        <f t="shared" ref="O23:O92" si="46">SUM(I23:N23)</f>
        <v>120</v>
      </c>
    </row>
    <row r="24" spans="1:15" x14ac:dyDescent="0.25">
      <c r="A24" s="3" t="s">
        <v>138</v>
      </c>
      <c r="B24" s="3">
        <f>1*1</f>
        <v>1</v>
      </c>
      <c r="C24" s="3">
        <f>1*3</f>
        <v>3</v>
      </c>
      <c r="D24" s="3"/>
      <c r="E24" s="2">
        <f t="shared" si="43"/>
        <v>0.25</v>
      </c>
      <c r="F24" s="3">
        <f>6+6+8+8</f>
        <v>28</v>
      </c>
      <c r="G24" s="3">
        <f>7+11+5+18</f>
        <v>41</v>
      </c>
      <c r="H24">
        <f t="shared" ref="H24" si="47">F24-G24</f>
        <v>-13</v>
      </c>
      <c r="L24">
        <f t="shared" si="44"/>
        <v>10</v>
      </c>
      <c r="M24">
        <f t="shared" si="45"/>
        <v>0</v>
      </c>
      <c r="N24">
        <f t="shared" si="3"/>
        <v>10</v>
      </c>
      <c r="O24">
        <f t="shared" si="46"/>
        <v>20</v>
      </c>
    </row>
    <row r="25" spans="1:15" x14ac:dyDescent="0.25">
      <c r="B25" s="3"/>
      <c r="C25" s="3"/>
      <c r="D25" s="3"/>
      <c r="E25" s="2" t="e">
        <f t="shared" si="43"/>
        <v>#DIV/0!</v>
      </c>
      <c r="F25" s="3"/>
      <c r="G25" s="3"/>
      <c r="H25">
        <f t="shared" ref="H25:H33" si="48">F25-G25</f>
        <v>0</v>
      </c>
      <c r="L25">
        <f t="shared" si="44"/>
        <v>0</v>
      </c>
      <c r="M25">
        <f t="shared" si="45"/>
        <v>0</v>
      </c>
      <c r="O25">
        <f t="shared" ref="O25:O26" si="49">SUM(I25:N25)</f>
        <v>0</v>
      </c>
    </row>
    <row r="26" spans="1:15" x14ac:dyDescent="0.25">
      <c r="B26" s="3"/>
      <c r="C26" s="3"/>
      <c r="D26" s="3"/>
      <c r="E26" s="2" t="e">
        <f t="shared" si="43"/>
        <v>#DIV/0!</v>
      </c>
      <c r="F26" s="3"/>
      <c r="G26" s="3"/>
      <c r="H26">
        <f t="shared" si="48"/>
        <v>0</v>
      </c>
      <c r="L26">
        <f t="shared" si="44"/>
        <v>0</v>
      </c>
      <c r="M26">
        <f t="shared" si="45"/>
        <v>0</v>
      </c>
      <c r="O26">
        <f t="shared" si="49"/>
        <v>0</v>
      </c>
    </row>
    <row r="27" spans="1:15" x14ac:dyDescent="0.25">
      <c r="B27" s="3"/>
      <c r="C27" s="3"/>
      <c r="D27" s="3"/>
      <c r="E27" s="2" t="e">
        <f t="shared" si="43"/>
        <v>#DIV/0!</v>
      </c>
      <c r="F27" s="3"/>
      <c r="G27" s="3"/>
      <c r="H27">
        <f t="shared" si="48"/>
        <v>0</v>
      </c>
      <c r="L27">
        <f t="shared" si="44"/>
        <v>0</v>
      </c>
      <c r="M27">
        <f t="shared" si="45"/>
        <v>0</v>
      </c>
      <c r="O27">
        <f t="shared" si="46"/>
        <v>0</v>
      </c>
    </row>
    <row r="28" spans="1:15" x14ac:dyDescent="0.25">
      <c r="B28" s="3"/>
      <c r="C28" s="3"/>
      <c r="D28" s="3"/>
      <c r="E28" s="2" t="e">
        <f t="shared" ref="E28:E29" si="50">(B28)/(B28+C28+D28)</f>
        <v>#DIV/0!</v>
      </c>
      <c r="F28" s="3"/>
      <c r="G28" s="3"/>
      <c r="H28">
        <f t="shared" si="48"/>
        <v>0</v>
      </c>
      <c r="L28">
        <f t="shared" ref="L28:L29" si="51">B28*10</f>
        <v>0</v>
      </c>
      <c r="M28">
        <f t="shared" ref="M28:M29" si="52">D28*5</f>
        <v>0</v>
      </c>
      <c r="O28">
        <f t="shared" ref="O28:O29" si="53">SUM(I28:N28)</f>
        <v>0</v>
      </c>
    </row>
    <row r="29" spans="1:15" x14ac:dyDescent="0.25">
      <c r="B29" s="3"/>
      <c r="C29" s="3"/>
      <c r="D29" s="3"/>
      <c r="E29" s="2" t="e">
        <f t="shared" si="50"/>
        <v>#DIV/0!</v>
      </c>
      <c r="F29" s="3"/>
      <c r="G29" s="3"/>
      <c r="H29">
        <f t="shared" si="48"/>
        <v>0</v>
      </c>
      <c r="L29">
        <f t="shared" si="51"/>
        <v>0</v>
      </c>
      <c r="M29">
        <f t="shared" si="52"/>
        <v>0</v>
      </c>
      <c r="O29">
        <f t="shared" si="53"/>
        <v>0</v>
      </c>
    </row>
    <row r="30" spans="1:15" x14ac:dyDescent="0.25">
      <c r="B30" s="3"/>
      <c r="C30" s="3"/>
      <c r="D30" s="3"/>
      <c r="E30" s="2" t="e">
        <f t="shared" ref="E30:E32" si="54">(B30)/(B30+C30+D30)</f>
        <v>#DIV/0!</v>
      </c>
      <c r="F30" s="3"/>
      <c r="G30" s="3"/>
      <c r="H30">
        <f t="shared" si="48"/>
        <v>0</v>
      </c>
      <c r="L30">
        <f t="shared" ref="L30:L32" si="55">B30*10</f>
        <v>0</v>
      </c>
      <c r="M30">
        <f t="shared" ref="M30:M32" si="56">D30*5</f>
        <v>0</v>
      </c>
      <c r="O30">
        <f t="shared" ref="O30:O32" si="57">SUM(I30:N30)</f>
        <v>0</v>
      </c>
    </row>
    <row r="31" spans="1:15" x14ac:dyDescent="0.25">
      <c r="B31" s="3"/>
      <c r="C31" s="3"/>
      <c r="D31" s="3"/>
      <c r="E31" s="2" t="e">
        <f t="shared" si="54"/>
        <v>#DIV/0!</v>
      </c>
      <c r="F31" s="3"/>
      <c r="G31" s="3"/>
      <c r="H31">
        <f t="shared" ref="H31:H32" si="58">F31-G31</f>
        <v>0</v>
      </c>
      <c r="L31">
        <f t="shared" si="55"/>
        <v>0</v>
      </c>
      <c r="M31">
        <f t="shared" si="56"/>
        <v>0</v>
      </c>
      <c r="O31">
        <f t="shared" si="57"/>
        <v>0</v>
      </c>
    </row>
    <row r="32" spans="1:15" x14ac:dyDescent="0.25">
      <c r="B32" s="3"/>
      <c r="C32" s="3"/>
      <c r="D32" s="3"/>
      <c r="E32" s="2" t="e">
        <f t="shared" si="54"/>
        <v>#DIV/0!</v>
      </c>
      <c r="F32" s="3"/>
      <c r="G32" s="3"/>
      <c r="H32">
        <f t="shared" si="58"/>
        <v>0</v>
      </c>
      <c r="L32">
        <f t="shared" si="55"/>
        <v>0</v>
      </c>
      <c r="M32">
        <f t="shared" si="56"/>
        <v>0</v>
      </c>
      <c r="O32">
        <f t="shared" si="57"/>
        <v>0</v>
      </c>
    </row>
    <row r="33" spans="2:15" x14ac:dyDescent="0.25">
      <c r="B33" s="3"/>
      <c r="C33" s="3"/>
      <c r="D33" s="3"/>
      <c r="E33" s="2" t="e">
        <f t="shared" si="43"/>
        <v>#DIV/0!</v>
      </c>
      <c r="F33" s="3"/>
      <c r="G33" s="3"/>
      <c r="H33">
        <f t="shared" si="48"/>
        <v>0</v>
      </c>
      <c r="L33">
        <f t="shared" si="44"/>
        <v>0</v>
      </c>
      <c r="M33">
        <f t="shared" si="45"/>
        <v>0</v>
      </c>
      <c r="O33">
        <f t="shared" si="46"/>
        <v>0</v>
      </c>
    </row>
    <row r="34" spans="2:15" x14ac:dyDescent="0.25">
      <c r="B34" s="3"/>
      <c r="C34" s="3"/>
      <c r="D34" s="3"/>
      <c r="E34" s="2" t="e">
        <f t="shared" si="43"/>
        <v>#DIV/0!</v>
      </c>
      <c r="F34" s="3"/>
      <c r="G34" s="3"/>
      <c r="H34">
        <f>F34-G34</f>
        <v>0</v>
      </c>
      <c r="L34">
        <f t="shared" si="44"/>
        <v>0</v>
      </c>
      <c r="M34">
        <f t="shared" si="45"/>
        <v>0</v>
      </c>
      <c r="O34">
        <f t="shared" si="46"/>
        <v>0</v>
      </c>
    </row>
    <row r="35" spans="2:15" x14ac:dyDescent="0.25">
      <c r="B35" s="3"/>
      <c r="C35" s="3"/>
      <c r="D35" s="3"/>
      <c r="E35" s="2" t="e">
        <f t="shared" si="43"/>
        <v>#DIV/0!</v>
      </c>
      <c r="F35" s="3"/>
      <c r="G35" s="3"/>
      <c r="H35">
        <f t="shared" ref="H35:H86" si="59">F35-G35</f>
        <v>0</v>
      </c>
      <c r="L35">
        <f t="shared" si="44"/>
        <v>0</v>
      </c>
      <c r="M35">
        <f t="shared" si="45"/>
        <v>0</v>
      </c>
      <c r="O35">
        <f t="shared" si="46"/>
        <v>0</v>
      </c>
    </row>
    <row r="36" spans="2:15" x14ac:dyDescent="0.25">
      <c r="B36" s="3"/>
      <c r="C36" s="3"/>
      <c r="D36" s="3"/>
      <c r="E36" s="2" t="e">
        <f t="shared" ref="E36" si="60">(B36)/(B36+C36+D36)</f>
        <v>#DIV/0!</v>
      </c>
      <c r="F36" s="3"/>
      <c r="G36" s="3"/>
      <c r="H36">
        <f t="shared" si="59"/>
        <v>0</v>
      </c>
      <c r="L36">
        <f t="shared" ref="L36" si="61">B36*10</f>
        <v>0</v>
      </c>
      <c r="M36">
        <f t="shared" ref="M36" si="62">D36*5</f>
        <v>0</v>
      </c>
      <c r="O36">
        <f t="shared" ref="O36" si="63">SUM(I36:N36)</f>
        <v>0</v>
      </c>
    </row>
    <row r="37" spans="2:15" x14ac:dyDescent="0.25">
      <c r="B37" s="3"/>
      <c r="C37" s="3"/>
      <c r="D37" s="3"/>
      <c r="E37" s="2" t="e">
        <f t="shared" ref="E37" si="64">(B37)/(B37+C37+D37)</f>
        <v>#DIV/0!</v>
      </c>
      <c r="F37" s="3"/>
      <c r="G37" s="3"/>
      <c r="H37">
        <f t="shared" si="59"/>
        <v>0</v>
      </c>
      <c r="L37">
        <f t="shared" ref="L37" si="65">B37*10</f>
        <v>0</v>
      </c>
      <c r="M37">
        <f t="shared" ref="M37" si="66">D37*5</f>
        <v>0</v>
      </c>
      <c r="O37">
        <f t="shared" ref="O37" si="67">SUM(I37:N37)</f>
        <v>0</v>
      </c>
    </row>
    <row r="38" spans="2:15" x14ac:dyDescent="0.25">
      <c r="B38" s="3"/>
      <c r="C38" s="3"/>
      <c r="D38" s="3"/>
      <c r="E38" s="2" t="e">
        <f t="shared" si="43"/>
        <v>#DIV/0!</v>
      </c>
      <c r="F38" s="3"/>
      <c r="G38" s="3"/>
      <c r="H38">
        <f t="shared" si="59"/>
        <v>0</v>
      </c>
      <c r="L38">
        <f t="shared" si="44"/>
        <v>0</v>
      </c>
      <c r="M38">
        <f t="shared" si="45"/>
        <v>0</v>
      </c>
      <c r="O38">
        <f t="shared" si="46"/>
        <v>0</v>
      </c>
    </row>
    <row r="39" spans="2:15" x14ac:dyDescent="0.25">
      <c r="B39" s="3"/>
      <c r="C39" s="3"/>
      <c r="D39" s="3"/>
      <c r="E39" s="2" t="e">
        <f t="shared" si="43"/>
        <v>#DIV/0!</v>
      </c>
      <c r="F39" s="3"/>
      <c r="G39" s="3"/>
      <c r="H39">
        <f t="shared" si="59"/>
        <v>0</v>
      </c>
      <c r="L39">
        <f t="shared" si="44"/>
        <v>0</v>
      </c>
      <c r="M39">
        <f t="shared" si="45"/>
        <v>0</v>
      </c>
      <c r="O39">
        <f t="shared" ref="O39" si="68">SUM(I39:N39)</f>
        <v>0</v>
      </c>
    </row>
    <row r="40" spans="2:15" x14ac:dyDescent="0.25">
      <c r="B40" s="3"/>
      <c r="C40" s="3"/>
      <c r="D40" s="3"/>
      <c r="E40" s="2" t="e">
        <f t="shared" si="43"/>
        <v>#DIV/0!</v>
      </c>
      <c r="F40" s="3"/>
      <c r="G40" s="3"/>
      <c r="H40">
        <f t="shared" si="59"/>
        <v>0</v>
      </c>
      <c r="L40">
        <f t="shared" si="44"/>
        <v>0</v>
      </c>
      <c r="M40">
        <f t="shared" si="45"/>
        <v>0</v>
      </c>
      <c r="O40">
        <f t="shared" ref="O40" si="69">SUM(I40:N40)</f>
        <v>0</v>
      </c>
    </row>
    <row r="41" spans="2:15" x14ac:dyDescent="0.25">
      <c r="B41" s="3"/>
      <c r="C41" s="3"/>
      <c r="D41" s="3"/>
      <c r="E41" s="2" t="e">
        <f t="shared" si="43"/>
        <v>#DIV/0!</v>
      </c>
      <c r="F41" s="3"/>
      <c r="G41" s="3"/>
      <c r="H41">
        <f t="shared" si="59"/>
        <v>0</v>
      </c>
      <c r="L41">
        <f t="shared" si="44"/>
        <v>0</v>
      </c>
      <c r="M41">
        <f t="shared" si="45"/>
        <v>0</v>
      </c>
      <c r="O41">
        <f t="shared" ref="O41" si="70">SUM(I41:N41)</f>
        <v>0</v>
      </c>
    </row>
    <row r="42" spans="2:15" x14ac:dyDescent="0.25">
      <c r="B42" s="3"/>
      <c r="C42" s="3"/>
      <c r="D42" s="3"/>
      <c r="E42" s="2" t="e">
        <f t="shared" si="43"/>
        <v>#DIV/0!</v>
      </c>
      <c r="F42" s="3"/>
      <c r="G42" s="3"/>
      <c r="H42">
        <f t="shared" si="59"/>
        <v>0</v>
      </c>
      <c r="L42">
        <f t="shared" si="44"/>
        <v>0</v>
      </c>
      <c r="M42">
        <f t="shared" si="45"/>
        <v>0</v>
      </c>
      <c r="O42">
        <f t="shared" si="46"/>
        <v>0</v>
      </c>
    </row>
    <row r="43" spans="2:15" x14ac:dyDescent="0.25">
      <c r="B43" s="3"/>
      <c r="C43" s="3"/>
      <c r="D43" s="3"/>
      <c r="E43" s="2" t="e">
        <f t="shared" si="43"/>
        <v>#DIV/0!</v>
      </c>
      <c r="F43" s="3"/>
      <c r="G43" s="3"/>
      <c r="H43">
        <f t="shared" si="59"/>
        <v>0</v>
      </c>
      <c r="L43">
        <f t="shared" si="44"/>
        <v>0</v>
      </c>
      <c r="M43">
        <f t="shared" si="45"/>
        <v>0</v>
      </c>
      <c r="O43">
        <f t="shared" si="46"/>
        <v>0</v>
      </c>
    </row>
    <row r="44" spans="2:15" x14ac:dyDescent="0.25">
      <c r="B44" s="3"/>
      <c r="C44" s="3"/>
      <c r="D44" s="3"/>
      <c r="E44" s="2" t="e">
        <f t="shared" si="43"/>
        <v>#DIV/0!</v>
      </c>
      <c r="F44" s="3"/>
      <c r="G44" s="3"/>
      <c r="H44">
        <f t="shared" si="59"/>
        <v>0</v>
      </c>
      <c r="L44">
        <f t="shared" si="44"/>
        <v>0</v>
      </c>
      <c r="M44">
        <f t="shared" si="45"/>
        <v>0</v>
      </c>
      <c r="O44">
        <f t="shared" si="46"/>
        <v>0</v>
      </c>
    </row>
    <row r="45" spans="2:15" x14ac:dyDescent="0.25">
      <c r="B45" s="3"/>
      <c r="C45" s="3"/>
      <c r="D45" s="3"/>
      <c r="E45" s="2" t="e">
        <f t="shared" si="43"/>
        <v>#DIV/0!</v>
      </c>
      <c r="F45" s="3"/>
      <c r="G45" s="3"/>
      <c r="H45">
        <f t="shared" si="59"/>
        <v>0</v>
      </c>
      <c r="L45">
        <f t="shared" si="44"/>
        <v>0</v>
      </c>
      <c r="M45">
        <f t="shared" si="45"/>
        <v>0</v>
      </c>
      <c r="O45">
        <f t="shared" si="46"/>
        <v>0</v>
      </c>
    </row>
    <row r="46" spans="2:15" x14ac:dyDescent="0.25">
      <c r="B46" s="3"/>
      <c r="C46" s="3"/>
      <c r="D46" s="3"/>
      <c r="E46" s="2" t="e">
        <f t="shared" si="43"/>
        <v>#DIV/0!</v>
      </c>
      <c r="F46" s="3"/>
      <c r="G46" s="3"/>
      <c r="H46">
        <f t="shared" si="59"/>
        <v>0</v>
      </c>
      <c r="L46">
        <f t="shared" si="44"/>
        <v>0</v>
      </c>
      <c r="M46">
        <f t="shared" si="45"/>
        <v>0</v>
      </c>
      <c r="O46">
        <f t="shared" si="46"/>
        <v>0</v>
      </c>
    </row>
    <row r="47" spans="2:15" x14ac:dyDescent="0.25">
      <c r="B47" s="3"/>
      <c r="C47" s="3"/>
      <c r="D47" s="3"/>
      <c r="E47" s="2" t="e">
        <f t="shared" si="43"/>
        <v>#DIV/0!</v>
      </c>
      <c r="F47" s="3"/>
      <c r="G47" s="3"/>
      <c r="H47">
        <f t="shared" si="59"/>
        <v>0</v>
      </c>
      <c r="L47">
        <f t="shared" si="44"/>
        <v>0</v>
      </c>
      <c r="M47">
        <f t="shared" si="45"/>
        <v>0</v>
      </c>
      <c r="O47">
        <f t="shared" si="46"/>
        <v>0</v>
      </c>
    </row>
    <row r="48" spans="2:15" x14ac:dyDescent="0.25">
      <c r="B48" s="3"/>
      <c r="C48" s="3"/>
      <c r="D48" s="3"/>
      <c r="E48" s="2" t="e">
        <f t="shared" si="43"/>
        <v>#DIV/0!</v>
      </c>
      <c r="F48" s="3"/>
      <c r="G48" s="3"/>
      <c r="H48">
        <f t="shared" si="59"/>
        <v>0</v>
      </c>
      <c r="L48">
        <f t="shared" si="44"/>
        <v>0</v>
      </c>
      <c r="M48">
        <f t="shared" si="45"/>
        <v>0</v>
      </c>
      <c r="O48">
        <f t="shared" si="46"/>
        <v>0</v>
      </c>
    </row>
    <row r="49" spans="2:15" x14ac:dyDescent="0.25">
      <c r="B49" s="3"/>
      <c r="C49" s="3"/>
      <c r="D49" s="3"/>
      <c r="E49" s="2" t="e">
        <f t="shared" si="43"/>
        <v>#DIV/0!</v>
      </c>
      <c r="F49" s="3"/>
      <c r="G49" s="3"/>
      <c r="H49">
        <f t="shared" si="59"/>
        <v>0</v>
      </c>
      <c r="L49">
        <f t="shared" si="44"/>
        <v>0</v>
      </c>
      <c r="M49">
        <f t="shared" si="45"/>
        <v>0</v>
      </c>
      <c r="O49">
        <f t="shared" si="46"/>
        <v>0</v>
      </c>
    </row>
    <row r="50" spans="2:15" x14ac:dyDescent="0.25">
      <c r="B50" s="3"/>
      <c r="C50" s="3"/>
      <c r="D50" s="3"/>
      <c r="E50" s="2" t="e">
        <f t="shared" si="43"/>
        <v>#DIV/0!</v>
      </c>
      <c r="F50" s="3"/>
      <c r="G50" s="3"/>
      <c r="H50">
        <f t="shared" si="59"/>
        <v>0</v>
      </c>
      <c r="L50">
        <f t="shared" si="44"/>
        <v>0</v>
      </c>
      <c r="M50">
        <f t="shared" si="45"/>
        <v>0</v>
      </c>
      <c r="O50">
        <f t="shared" si="46"/>
        <v>0</v>
      </c>
    </row>
    <row r="51" spans="2:15" x14ac:dyDescent="0.25">
      <c r="B51" s="3"/>
      <c r="C51" s="3"/>
      <c r="D51" s="3"/>
      <c r="E51" s="2" t="e">
        <f t="shared" si="43"/>
        <v>#DIV/0!</v>
      </c>
      <c r="F51" s="3"/>
      <c r="G51" s="3"/>
      <c r="H51">
        <f t="shared" si="59"/>
        <v>0</v>
      </c>
      <c r="L51">
        <f t="shared" si="44"/>
        <v>0</v>
      </c>
      <c r="M51">
        <f t="shared" si="45"/>
        <v>0</v>
      </c>
      <c r="O51">
        <f t="shared" si="46"/>
        <v>0</v>
      </c>
    </row>
    <row r="52" spans="2:15" x14ac:dyDescent="0.25">
      <c r="B52" s="3"/>
      <c r="C52" s="3"/>
      <c r="D52" s="3"/>
      <c r="E52" s="2" t="e">
        <f t="shared" si="43"/>
        <v>#DIV/0!</v>
      </c>
      <c r="F52" s="3"/>
      <c r="G52" s="3"/>
      <c r="H52">
        <f t="shared" si="59"/>
        <v>0</v>
      </c>
      <c r="L52">
        <f t="shared" si="44"/>
        <v>0</v>
      </c>
      <c r="M52">
        <f t="shared" si="45"/>
        <v>0</v>
      </c>
      <c r="O52">
        <f t="shared" si="46"/>
        <v>0</v>
      </c>
    </row>
    <row r="53" spans="2:15" x14ac:dyDescent="0.25">
      <c r="B53" s="3"/>
      <c r="C53" s="3"/>
      <c r="D53" s="3"/>
      <c r="E53" s="2" t="e">
        <f t="shared" si="43"/>
        <v>#DIV/0!</v>
      </c>
      <c r="F53" s="3"/>
      <c r="G53" s="3"/>
      <c r="H53">
        <f t="shared" si="59"/>
        <v>0</v>
      </c>
      <c r="L53">
        <f t="shared" si="44"/>
        <v>0</v>
      </c>
      <c r="M53">
        <f t="shared" si="45"/>
        <v>0</v>
      </c>
      <c r="O53">
        <f t="shared" si="46"/>
        <v>0</v>
      </c>
    </row>
    <row r="54" spans="2:15" x14ac:dyDescent="0.25">
      <c r="B54" s="3"/>
      <c r="C54" s="3"/>
      <c r="D54" s="3"/>
      <c r="E54" s="2" t="e">
        <f t="shared" si="43"/>
        <v>#DIV/0!</v>
      </c>
      <c r="F54" s="3"/>
      <c r="G54" s="3"/>
      <c r="H54">
        <f t="shared" si="59"/>
        <v>0</v>
      </c>
      <c r="L54">
        <f t="shared" si="44"/>
        <v>0</v>
      </c>
      <c r="M54">
        <f t="shared" si="45"/>
        <v>0</v>
      </c>
      <c r="O54">
        <f t="shared" si="46"/>
        <v>0</v>
      </c>
    </row>
    <row r="55" spans="2:15" x14ac:dyDescent="0.25">
      <c r="B55" s="3"/>
      <c r="C55" s="3"/>
      <c r="D55" s="3"/>
      <c r="E55" s="2" t="e">
        <f t="shared" si="43"/>
        <v>#DIV/0!</v>
      </c>
      <c r="F55" s="3"/>
      <c r="G55" s="3"/>
      <c r="H55">
        <f t="shared" si="59"/>
        <v>0</v>
      </c>
      <c r="L55">
        <f t="shared" si="44"/>
        <v>0</v>
      </c>
      <c r="M55">
        <f t="shared" si="45"/>
        <v>0</v>
      </c>
      <c r="O55">
        <f t="shared" si="46"/>
        <v>0</v>
      </c>
    </row>
    <row r="56" spans="2:15" x14ac:dyDescent="0.25">
      <c r="B56" s="3"/>
      <c r="C56" s="3"/>
      <c r="D56" s="3"/>
      <c r="E56" s="2" t="e">
        <f t="shared" si="43"/>
        <v>#DIV/0!</v>
      </c>
      <c r="F56" s="3"/>
      <c r="G56" s="3"/>
      <c r="H56">
        <f t="shared" si="59"/>
        <v>0</v>
      </c>
      <c r="L56">
        <f t="shared" si="44"/>
        <v>0</v>
      </c>
      <c r="M56">
        <f t="shared" si="45"/>
        <v>0</v>
      </c>
      <c r="O56">
        <f t="shared" si="46"/>
        <v>0</v>
      </c>
    </row>
    <row r="57" spans="2:15" x14ac:dyDescent="0.25">
      <c r="B57" s="3"/>
      <c r="C57" s="3"/>
      <c r="D57" s="3"/>
      <c r="E57" s="2" t="e">
        <f t="shared" si="43"/>
        <v>#DIV/0!</v>
      </c>
      <c r="F57" s="3"/>
      <c r="G57" s="3"/>
      <c r="H57">
        <f t="shared" si="59"/>
        <v>0</v>
      </c>
      <c r="L57">
        <f t="shared" si="44"/>
        <v>0</v>
      </c>
      <c r="M57">
        <f t="shared" si="45"/>
        <v>0</v>
      </c>
      <c r="O57">
        <f t="shared" si="46"/>
        <v>0</v>
      </c>
    </row>
    <row r="58" spans="2:15" x14ac:dyDescent="0.25">
      <c r="B58" s="3"/>
      <c r="C58" s="3"/>
      <c r="D58" s="3"/>
      <c r="E58" s="2" t="e">
        <f t="shared" si="43"/>
        <v>#DIV/0!</v>
      </c>
      <c r="F58" s="3"/>
      <c r="G58" s="3"/>
      <c r="H58">
        <f>F58-G58</f>
        <v>0</v>
      </c>
      <c r="L58">
        <f t="shared" si="44"/>
        <v>0</v>
      </c>
      <c r="M58">
        <f t="shared" si="45"/>
        <v>0</v>
      </c>
      <c r="O58">
        <f t="shared" si="46"/>
        <v>0</v>
      </c>
    </row>
    <row r="59" spans="2:15" x14ac:dyDescent="0.25">
      <c r="B59" s="3"/>
      <c r="C59" s="3"/>
      <c r="D59" s="3"/>
      <c r="E59" s="2" t="e">
        <f t="shared" si="43"/>
        <v>#DIV/0!</v>
      </c>
      <c r="F59" s="3"/>
      <c r="G59" s="3"/>
      <c r="H59">
        <f t="shared" ref="H59" si="71">F59-G59</f>
        <v>0</v>
      </c>
      <c r="L59">
        <f t="shared" si="44"/>
        <v>0</v>
      </c>
      <c r="M59">
        <f t="shared" si="45"/>
        <v>0</v>
      </c>
      <c r="O59">
        <f t="shared" si="46"/>
        <v>0</v>
      </c>
    </row>
    <row r="60" spans="2:15" x14ac:dyDescent="0.25">
      <c r="B60" s="3"/>
      <c r="C60" s="3"/>
      <c r="D60" s="3"/>
      <c r="E60" s="2" t="e">
        <f t="shared" si="43"/>
        <v>#DIV/0!</v>
      </c>
      <c r="F60" s="3"/>
      <c r="G60" s="3"/>
      <c r="H60">
        <f t="shared" si="59"/>
        <v>0</v>
      </c>
      <c r="L60">
        <f t="shared" si="44"/>
        <v>0</v>
      </c>
      <c r="M60">
        <f t="shared" si="45"/>
        <v>0</v>
      </c>
      <c r="O60">
        <f t="shared" si="46"/>
        <v>0</v>
      </c>
    </row>
    <row r="61" spans="2:15" x14ac:dyDescent="0.25">
      <c r="B61" s="3"/>
      <c r="C61" s="3"/>
      <c r="D61" s="3"/>
      <c r="E61" s="2" t="e">
        <f t="shared" si="43"/>
        <v>#DIV/0!</v>
      </c>
      <c r="F61" s="3"/>
      <c r="G61" s="3"/>
      <c r="H61">
        <f t="shared" si="59"/>
        <v>0</v>
      </c>
      <c r="L61">
        <f t="shared" si="44"/>
        <v>0</v>
      </c>
      <c r="M61">
        <f t="shared" si="45"/>
        <v>0</v>
      </c>
      <c r="O61">
        <f t="shared" si="46"/>
        <v>0</v>
      </c>
    </row>
    <row r="62" spans="2:15" x14ac:dyDescent="0.25">
      <c r="B62" s="3"/>
      <c r="C62" s="3"/>
      <c r="D62" s="3"/>
      <c r="E62" s="2" t="e">
        <f t="shared" si="43"/>
        <v>#DIV/0!</v>
      </c>
      <c r="F62" s="3"/>
      <c r="G62" s="3"/>
      <c r="H62">
        <f t="shared" si="59"/>
        <v>0</v>
      </c>
      <c r="L62">
        <f t="shared" si="44"/>
        <v>0</v>
      </c>
      <c r="M62">
        <f t="shared" si="45"/>
        <v>0</v>
      </c>
      <c r="O62">
        <f t="shared" si="46"/>
        <v>0</v>
      </c>
    </row>
    <row r="63" spans="2:15" x14ac:dyDescent="0.25">
      <c r="B63" s="3"/>
      <c r="C63" s="3"/>
      <c r="D63" s="3"/>
      <c r="E63" s="2" t="e">
        <f t="shared" si="43"/>
        <v>#DIV/0!</v>
      </c>
      <c r="F63" s="3"/>
      <c r="G63" s="3"/>
      <c r="H63">
        <f t="shared" si="59"/>
        <v>0</v>
      </c>
      <c r="L63">
        <f t="shared" si="44"/>
        <v>0</v>
      </c>
      <c r="M63">
        <f t="shared" si="45"/>
        <v>0</v>
      </c>
      <c r="O63">
        <f t="shared" si="46"/>
        <v>0</v>
      </c>
    </row>
    <row r="64" spans="2:15" x14ac:dyDescent="0.25">
      <c r="B64" s="3"/>
      <c r="C64" s="3"/>
      <c r="D64" s="3"/>
      <c r="E64" s="2" t="e">
        <f t="shared" si="43"/>
        <v>#DIV/0!</v>
      </c>
      <c r="F64" s="3"/>
      <c r="G64" s="3"/>
      <c r="H64">
        <f t="shared" si="59"/>
        <v>0</v>
      </c>
      <c r="L64">
        <f t="shared" si="44"/>
        <v>0</v>
      </c>
      <c r="M64">
        <f t="shared" si="45"/>
        <v>0</v>
      </c>
      <c r="O64">
        <f t="shared" si="46"/>
        <v>0</v>
      </c>
    </row>
    <row r="65" spans="2:15" x14ac:dyDescent="0.25">
      <c r="B65" s="3"/>
      <c r="C65" s="3"/>
      <c r="D65" s="3"/>
      <c r="E65" s="2" t="e">
        <f t="shared" si="43"/>
        <v>#DIV/0!</v>
      </c>
      <c r="F65" s="3"/>
      <c r="G65" s="3"/>
      <c r="H65">
        <f t="shared" si="59"/>
        <v>0</v>
      </c>
      <c r="L65">
        <f t="shared" si="44"/>
        <v>0</v>
      </c>
      <c r="M65">
        <f t="shared" si="45"/>
        <v>0</v>
      </c>
      <c r="O65">
        <f t="shared" si="46"/>
        <v>0</v>
      </c>
    </row>
    <row r="66" spans="2:15" x14ac:dyDescent="0.25">
      <c r="B66" s="3"/>
      <c r="C66" s="3"/>
      <c r="D66" s="3"/>
      <c r="E66" s="2" t="e">
        <f t="shared" si="43"/>
        <v>#DIV/0!</v>
      </c>
      <c r="F66" s="3"/>
      <c r="G66" s="3"/>
      <c r="H66">
        <f t="shared" si="59"/>
        <v>0</v>
      </c>
      <c r="L66">
        <f t="shared" si="44"/>
        <v>0</v>
      </c>
      <c r="M66">
        <f t="shared" si="45"/>
        <v>0</v>
      </c>
      <c r="O66">
        <f t="shared" si="46"/>
        <v>0</v>
      </c>
    </row>
    <row r="67" spans="2:15" x14ac:dyDescent="0.25">
      <c r="B67" s="3"/>
      <c r="C67" s="3"/>
      <c r="D67" s="3"/>
      <c r="E67" s="2" t="e">
        <f t="shared" si="43"/>
        <v>#DIV/0!</v>
      </c>
      <c r="F67" s="3"/>
      <c r="G67" s="3"/>
      <c r="H67">
        <f t="shared" si="59"/>
        <v>0</v>
      </c>
      <c r="L67">
        <f t="shared" si="44"/>
        <v>0</v>
      </c>
      <c r="M67">
        <f t="shared" si="45"/>
        <v>0</v>
      </c>
      <c r="O67">
        <f t="shared" si="46"/>
        <v>0</v>
      </c>
    </row>
    <row r="68" spans="2:15" x14ac:dyDescent="0.25">
      <c r="B68" s="3"/>
      <c r="C68" s="3"/>
      <c r="D68" s="3"/>
      <c r="E68" s="2" t="e">
        <f t="shared" si="43"/>
        <v>#DIV/0!</v>
      </c>
      <c r="F68" s="3"/>
      <c r="G68" s="3"/>
      <c r="H68">
        <f t="shared" si="59"/>
        <v>0</v>
      </c>
      <c r="L68">
        <f t="shared" si="44"/>
        <v>0</v>
      </c>
      <c r="M68">
        <f t="shared" si="45"/>
        <v>0</v>
      </c>
      <c r="O68">
        <f t="shared" si="46"/>
        <v>0</v>
      </c>
    </row>
    <row r="69" spans="2:15" x14ac:dyDescent="0.25">
      <c r="B69" s="3"/>
      <c r="C69" s="3"/>
      <c r="D69" s="3"/>
      <c r="E69" s="2" t="e">
        <f t="shared" si="43"/>
        <v>#DIV/0!</v>
      </c>
      <c r="F69" s="3"/>
      <c r="G69" s="3"/>
      <c r="H69">
        <f t="shared" si="59"/>
        <v>0</v>
      </c>
      <c r="L69">
        <f t="shared" si="44"/>
        <v>0</v>
      </c>
      <c r="M69">
        <f t="shared" si="45"/>
        <v>0</v>
      </c>
      <c r="O69">
        <f t="shared" si="46"/>
        <v>0</v>
      </c>
    </row>
    <row r="70" spans="2:15" x14ac:dyDescent="0.25">
      <c r="B70" s="3"/>
      <c r="C70" s="3"/>
      <c r="D70" s="3"/>
      <c r="E70" s="2" t="e">
        <f t="shared" si="43"/>
        <v>#DIV/0!</v>
      </c>
      <c r="F70" s="3"/>
      <c r="G70" s="3"/>
      <c r="H70">
        <f t="shared" si="59"/>
        <v>0</v>
      </c>
      <c r="L70">
        <f t="shared" si="44"/>
        <v>0</v>
      </c>
      <c r="M70">
        <f t="shared" si="45"/>
        <v>0</v>
      </c>
      <c r="O70">
        <f t="shared" si="46"/>
        <v>0</v>
      </c>
    </row>
    <row r="71" spans="2:15" x14ac:dyDescent="0.25">
      <c r="B71" s="3"/>
      <c r="C71" s="3"/>
      <c r="D71" s="3"/>
      <c r="E71" s="2" t="e">
        <f t="shared" si="43"/>
        <v>#DIV/0!</v>
      </c>
      <c r="F71" s="3"/>
      <c r="G71" s="3"/>
      <c r="H71">
        <f t="shared" si="59"/>
        <v>0</v>
      </c>
      <c r="L71">
        <f t="shared" si="44"/>
        <v>0</v>
      </c>
      <c r="M71">
        <f t="shared" si="45"/>
        <v>0</v>
      </c>
      <c r="O71">
        <f t="shared" si="46"/>
        <v>0</v>
      </c>
    </row>
    <row r="72" spans="2:15" x14ac:dyDescent="0.25">
      <c r="B72" s="3"/>
      <c r="C72" s="3"/>
      <c r="D72" s="3"/>
      <c r="E72" s="2" t="e">
        <f t="shared" si="43"/>
        <v>#DIV/0!</v>
      </c>
      <c r="F72" s="3"/>
      <c r="G72" s="3"/>
      <c r="H72">
        <f t="shared" si="59"/>
        <v>0</v>
      </c>
      <c r="L72">
        <f t="shared" si="44"/>
        <v>0</v>
      </c>
      <c r="M72">
        <f t="shared" si="45"/>
        <v>0</v>
      </c>
      <c r="O72">
        <f t="shared" si="46"/>
        <v>0</v>
      </c>
    </row>
    <row r="73" spans="2:15" x14ac:dyDescent="0.25">
      <c r="B73" s="3"/>
      <c r="C73" s="3"/>
      <c r="D73" s="3"/>
      <c r="E73" s="2" t="e">
        <f t="shared" si="43"/>
        <v>#DIV/0!</v>
      </c>
      <c r="F73" s="3"/>
      <c r="G73" s="3"/>
      <c r="H73">
        <f t="shared" si="59"/>
        <v>0</v>
      </c>
      <c r="L73">
        <f t="shared" si="44"/>
        <v>0</v>
      </c>
      <c r="M73">
        <f t="shared" si="45"/>
        <v>0</v>
      </c>
      <c r="O73">
        <f t="shared" si="46"/>
        <v>0</v>
      </c>
    </row>
    <row r="74" spans="2:15" x14ac:dyDescent="0.25">
      <c r="B74" s="3"/>
      <c r="C74" s="3"/>
      <c r="D74" s="3"/>
      <c r="E74" s="2" t="e">
        <f t="shared" si="43"/>
        <v>#DIV/0!</v>
      </c>
      <c r="F74" s="3"/>
      <c r="G74" s="3"/>
      <c r="H74">
        <f t="shared" si="59"/>
        <v>0</v>
      </c>
      <c r="L74">
        <f t="shared" si="44"/>
        <v>0</v>
      </c>
      <c r="M74">
        <f t="shared" si="45"/>
        <v>0</v>
      </c>
      <c r="O74">
        <f t="shared" si="46"/>
        <v>0</v>
      </c>
    </row>
    <row r="75" spans="2:15" x14ac:dyDescent="0.25">
      <c r="B75" s="3"/>
      <c r="C75" s="3"/>
      <c r="D75" s="3"/>
      <c r="E75" s="2" t="e">
        <f t="shared" si="43"/>
        <v>#DIV/0!</v>
      </c>
      <c r="F75" s="3"/>
      <c r="G75" s="3"/>
      <c r="H75">
        <f t="shared" si="59"/>
        <v>0</v>
      </c>
      <c r="L75">
        <f t="shared" si="44"/>
        <v>0</v>
      </c>
      <c r="M75">
        <f t="shared" si="45"/>
        <v>0</v>
      </c>
      <c r="O75">
        <f t="shared" si="46"/>
        <v>0</v>
      </c>
    </row>
    <row r="76" spans="2:15" x14ac:dyDescent="0.25">
      <c r="B76" s="3"/>
      <c r="C76" s="3"/>
      <c r="D76" s="3"/>
      <c r="E76" s="2" t="e">
        <f t="shared" si="43"/>
        <v>#DIV/0!</v>
      </c>
      <c r="F76" s="3"/>
      <c r="G76" s="3"/>
      <c r="H76">
        <f t="shared" si="59"/>
        <v>0</v>
      </c>
      <c r="L76">
        <f t="shared" si="44"/>
        <v>0</v>
      </c>
      <c r="M76">
        <f t="shared" si="45"/>
        <v>0</v>
      </c>
      <c r="O76">
        <f t="shared" si="46"/>
        <v>0</v>
      </c>
    </row>
    <row r="77" spans="2:15" x14ac:dyDescent="0.25">
      <c r="B77" s="3"/>
      <c r="C77" s="3"/>
      <c r="D77" s="3"/>
      <c r="E77" s="2" t="e">
        <f t="shared" si="43"/>
        <v>#DIV/0!</v>
      </c>
      <c r="F77" s="3"/>
      <c r="G77" s="3"/>
      <c r="H77">
        <f t="shared" si="59"/>
        <v>0</v>
      </c>
      <c r="L77">
        <f t="shared" si="44"/>
        <v>0</v>
      </c>
      <c r="M77">
        <f t="shared" si="45"/>
        <v>0</v>
      </c>
      <c r="O77">
        <f t="shared" si="46"/>
        <v>0</v>
      </c>
    </row>
    <row r="78" spans="2:15" x14ac:dyDescent="0.25">
      <c r="B78" s="3"/>
      <c r="C78" s="3"/>
      <c r="D78" s="3"/>
      <c r="E78" s="2" t="e">
        <f t="shared" si="43"/>
        <v>#DIV/0!</v>
      </c>
      <c r="F78" s="3"/>
      <c r="G78" s="3"/>
      <c r="H78">
        <f t="shared" si="59"/>
        <v>0</v>
      </c>
      <c r="L78">
        <f t="shared" si="44"/>
        <v>0</v>
      </c>
      <c r="M78">
        <f t="shared" si="45"/>
        <v>0</v>
      </c>
      <c r="O78">
        <f t="shared" si="46"/>
        <v>0</v>
      </c>
    </row>
    <row r="79" spans="2:15" x14ac:dyDescent="0.25">
      <c r="B79" s="3"/>
      <c r="C79" s="3"/>
      <c r="D79" s="3"/>
      <c r="E79" s="2" t="e">
        <f t="shared" si="43"/>
        <v>#DIV/0!</v>
      </c>
      <c r="F79" s="3"/>
      <c r="G79" s="3"/>
      <c r="H79">
        <f t="shared" si="59"/>
        <v>0</v>
      </c>
      <c r="L79">
        <f t="shared" si="44"/>
        <v>0</v>
      </c>
      <c r="M79">
        <f t="shared" si="45"/>
        <v>0</v>
      </c>
      <c r="O79">
        <f t="shared" si="46"/>
        <v>0</v>
      </c>
    </row>
    <row r="80" spans="2:15" x14ac:dyDescent="0.25">
      <c r="B80" s="3"/>
      <c r="C80" s="3"/>
      <c r="D80" s="3"/>
      <c r="E80" s="2" t="e">
        <f t="shared" si="43"/>
        <v>#DIV/0!</v>
      </c>
      <c r="F80" s="3"/>
      <c r="G80" s="3"/>
      <c r="H80">
        <f t="shared" si="59"/>
        <v>0</v>
      </c>
      <c r="L80">
        <f t="shared" si="44"/>
        <v>0</v>
      </c>
      <c r="M80">
        <f t="shared" si="45"/>
        <v>0</v>
      </c>
      <c r="O80">
        <f t="shared" si="46"/>
        <v>0</v>
      </c>
    </row>
    <row r="81" spans="2:15" x14ac:dyDescent="0.25">
      <c r="B81" s="3"/>
      <c r="C81" s="3"/>
      <c r="D81" s="3"/>
      <c r="E81" s="2" t="e">
        <f t="shared" si="43"/>
        <v>#DIV/0!</v>
      </c>
      <c r="F81" s="3"/>
      <c r="G81" s="3"/>
      <c r="H81">
        <f t="shared" si="59"/>
        <v>0</v>
      </c>
      <c r="L81">
        <f t="shared" si="44"/>
        <v>0</v>
      </c>
      <c r="M81">
        <f t="shared" si="45"/>
        <v>0</v>
      </c>
      <c r="O81">
        <f t="shared" si="46"/>
        <v>0</v>
      </c>
    </row>
    <row r="82" spans="2:15" x14ac:dyDescent="0.25">
      <c r="B82" s="3"/>
      <c r="C82" s="3"/>
      <c r="D82" s="3"/>
      <c r="E82" s="2" t="e">
        <f t="shared" si="43"/>
        <v>#DIV/0!</v>
      </c>
      <c r="F82" s="3"/>
      <c r="G82" s="3"/>
      <c r="H82">
        <f t="shared" si="59"/>
        <v>0</v>
      </c>
      <c r="L82">
        <f t="shared" si="44"/>
        <v>0</v>
      </c>
      <c r="M82">
        <f t="shared" si="45"/>
        <v>0</v>
      </c>
      <c r="O82">
        <f t="shared" si="46"/>
        <v>0</v>
      </c>
    </row>
    <row r="83" spans="2:15" x14ac:dyDescent="0.25">
      <c r="B83" s="3"/>
      <c r="C83" s="3"/>
      <c r="D83" s="3"/>
      <c r="E83" s="2" t="e">
        <f t="shared" si="43"/>
        <v>#DIV/0!</v>
      </c>
      <c r="F83" s="3"/>
      <c r="G83" s="3"/>
      <c r="H83">
        <f t="shared" si="59"/>
        <v>0</v>
      </c>
      <c r="L83">
        <f t="shared" si="44"/>
        <v>0</v>
      </c>
      <c r="M83">
        <f t="shared" si="45"/>
        <v>0</v>
      </c>
      <c r="O83">
        <f t="shared" si="46"/>
        <v>0</v>
      </c>
    </row>
    <row r="84" spans="2:15" x14ac:dyDescent="0.25">
      <c r="B84" s="3"/>
      <c r="C84" s="3"/>
      <c r="D84" s="3"/>
      <c r="E84" s="2" t="e">
        <f t="shared" si="43"/>
        <v>#DIV/0!</v>
      </c>
      <c r="F84" s="3"/>
      <c r="G84" s="3"/>
      <c r="H84">
        <f t="shared" si="59"/>
        <v>0</v>
      </c>
      <c r="L84">
        <f t="shared" si="44"/>
        <v>0</v>
      </c>
      <c r="M84">
        <f t="shared" si="45"/>
        <v>0</v>
      </c>
      <c r="O84">
        <f t="shared" si="46"/>
        <v>0</v>
      </c>
    </row>
    <row r="85" spans="2:15" x14ac:dyDescent="0.25">
      <c r="B85" s="3"/>
      <c r="C85" s="3"/>
      <c r="D85" s="3"/>
      <c r="E85" s="2" t="e">
        <f t="shared" si="43"/>
        <v>#DIV/0!</v>
      </c>
      <c r="F85" s="3"/>
      <c r="G85" s="3"/>
      <c r="H85">
        <f t="shared" si="59"/>
        <v>0</v>
      </c>
      <c r="L85">
        <f t="shared" si="44"/>
        <v>0</v>
      </c>
      <c r="M85">
        <f t="shared" si="45"/>
        <v>0</v>
      </c>
      <c r="O85">
        <f t="shared" si="46"/>
        <v>0</v>
      </c>
    </row>
    <row r="86" spans="2:15" x14ac:dyDescent="0.25">
      <c r="B86" s="3"/>
      <c r="C86" s="3"/>
      <c r="D86" s="3"/>
      <c r="E86" s="2" t="e">
        <f t="shared" si="43"/>
        <v>#DIV/0!</v>
      </c>
      <c r="F86" s="3"/>
      <c r="G86" s="3"/>
      <c r="H86">
        <f t="shared" si="59"/>
        <v>0</v>
      </c>
      <c r="L86">
        <f t="shared" si="44"/>
        <v>0</v>
      </c>
      <c r="M86">
        <f t="shared" si="45"/>
        <v>0</v>
      </c>
      <c r="O86">
        <f t="shared" si="46"/>
        <v>0</v>
      </c>
    </row>
    <row r="87" spans="2:15" ht="15.75" customHeight="1" x14ac:dyDescent="0.25">
      <c r="B87" s="3"/>
      <c r="C87" s="3"/>
      <c r="D87" s="3"/>
      <c r="E87" s="2" t="e">
        <f t="shared" si="43"/>
        <v>#DIV/0!</v>
      </c>
      <c r="F87" s="3"/>
      <c r="G87" s="3"/>
      <c r="H87">
        <f>F87-G87</f>
        <v>0</v>
      </c>
      <c r="L87">
        <f t="shared" si="44"/>
        <v>0</v>
      </c>
      <c r="M87">
        <f t="shared" si="45"/>
        <v>0</v>
      </c>
      <c r="O87">
        <f t="shared" si="46"/>
        <v>0</v>
      </c>
    </row>
    <row r="88" spans="2:15" ht="15" customHeight="1" x14ac:dyDescent="0.25">
      <c r="B88" s="3"/>
      <c r="C88" s="3"/>
      <c r="D88" s="3"/>
      <c r="E88" s="2" t="e">
        <f t="shared" si="43"/>
        <v>#DIV/0!</v>
      </c>
      <c r="F88" s="3"/>
      <c r="G88" s="3"/>
      <c r="H88">
        <f t="shared" ref="H88:H151" si="72">F88-G88</f>
        <v>0</v>
      </c>
      <c r="L88">
        <f t="shared" si="44"/>
        <v>0</v>
      </c>
      <c r="M88">
        <f t="shared" si="45"/>
        <v>0</v>
      </c>
      <c r="O88">
        <f t="shared" si="46"/>
        <v>0</v>
      </c>
    </row>
    <row r="89" spans="2:15" x14ac:dyDescent="0.25">
      <c r="B89" s="3"/>
      <c r="C89" s="3"/>
      <c r="D89" s="3"/>
      <c r="E89" s="2" t="e">
        <f t="shared" si="43"/>
        <v>#DIV/0!</v>
      </c>
      <c r="F89" s="3"/>
      <c r="G89" s="3"/>
      <c r="H89">
        <f t="shared" si="72"/>
        <v>0</v>
      </c>
      <c r="L89">
        <f t="shared" si="44"/>
        <v>0</v>
      </c>
      <c r="M89">
        <f t="shared" si="45"/>
        <v>0</v>
      </c>
      <c r="O89">
        <f t="shared" si="46"/>
        <v>0</v>
      </c>
    </row>
    <row r="90" spans="2:15" x14ac:dyDescent="0.25">
      <c r="B90" s="3"/>
      <c r="C90" s="3"/>
      <c r="D90" s="3"/>
      <c r="E90" s="2" t="e">
        <f t="shared" si="43"/>
        <v>#DIV/0!</v>
      </c>
      <c r="H90">
        <f t="shared" si="72"/>
        <v>0</v>
      </c>
      <c r="L90">
        <v>0</v>
      </c>
      <c r="M90">
        <f t="shared" si="45"/>
        <v>0</v>
      </c>
      <c r="O90">
        <f t="shared" si="46"/>
        <v>0</v>
      </c>
    </row>
    <row r="91" spans="2:15" ht="14.25" customHeight="1" x14ac:dyDescent="0.25">
      <c r="B91" s="3"/>
      <c r="C91" s="3"/>
      <c r="D91" s="3"/>
      <c r="E91" s="2" t="e">
        <f t="shared" si="43"/>
        <v>#DIV/0!</v>
      </c>
      <c r="H91">
        <f t="shared" si="72"/>
        <v>0</v>
      </c>
      <c r="L91">
        <v>0</v>
      </c>
      <c r="M91">
        <f t="shared" si="45"/>
        <v>0</v>
      </c>
      <c r="O91">
        <f t="shared" si="46"/>
        <v>0</v>
      </c>
    </row>
    <row r="92" spans="2:15" x14ac:dyDescent="0.25">
      <c r="B92" s="3"/>
      <c r="C92" s="3"/>
      <c r="D92" s="3"/>
      <c r="E92" s="2" t="e">
        <f t="shared" si="43"/>
        <v>#DIV/0!</v>
      </c>
      <c r="H92">
        <f t="shared" si="72"/>
        <v>0</v>
      </c>
      <c r="L92">
        <f t="shared" ref="L92:L99" si="73">B92*10</f>
        <v>0</v>
      </c>
      <c r="M92">
        <f t="shared" si="45"/>
        <v>0</v>
      </c>
      <c r="O92">
        <f t="shared" si="46"/>
        <v>0</v>
      </c>
    </row>
    <row r="93" spans="2:15" x14ac:dyDescent="0.25">
      <c r="B93" s="3"/>
      <c r="C93" s="3"/>
      <c r="D93" s="3"/>
      <c r="E93" s="2" t="e">
        <f t="shared" si="43"/>
        <v>#DIV/0!</v>
      </c>
      <c r="H93">
        <f t="shared" si="72"/>
        <v>0</v>
      </c>
      <c r="L93">
        <f t="shared" si="73"/>
        <v>0</v>
      </c>
      <c r="M93">
        <f t="shared" si="45"/>
        <v>0</v>
      </c>
      <c r="O93">
        <f>SUM(I93:N93)</f>
        <v>0</v>
      </c>
    </row>
    <row r="94" spans="2:15" x14ac:dyDescent="0.25">
      <c r="B94" s="3"/>
      <c r="C94" s="3"/>
      <c r="D94" s="3"/>
      <c r="E94" s="2" t="e">
        <f t="shared" si="43"/>
        <v>#DIV/0!</v>
      </c>
      <c r="H94">
        <f t="shared" si="72"/>
        <v>0</v>
      </c>
      <c r="L94">
        <f t="shared" si="73"/>
        <v>0</v>
      </c>
      <c r="M94">
        <f t="shared" si="45"/>
        <v>0</v>
      </c>
      <c r="O94">
        <f t="shared" ref="O94:O157" si="74">SUM(I94:N94)</f>
        <v>0</v>
      </c>
    </row>
    <row r="95" spans="2:15" x14ac:dyDescent="0.25">
      <c r="B95" s="3"/>
      <c r="C95" s="3"/>
      <c r="D95" s="3"/>
      <c r="E95" s="2" t="e">
        <f t="shared" si="43"/>
        <v>#DIV/0!</v>
      </c>
      <c r="L95">
        <f t="shared" si="73"/>
        <v>0</v>
      </c>
      <c r="M95">
        <f t="shared" si="45"/>
        <v>0</v>
      </c>
      <c r="O95">
        <f t="shared" si="74"/>
        <v>0</v>
      </c>
    </row>
    <row r="96" spans="2:15" x14ac:dyDescent="0.25">
      <c r="B96" s="3"/>
      <c r="C96" s="3"/>
      <c r="D96" s="3"/>
      <c r="E96" s="2" t="e">
        <f t="shared" si="43"/>
        <v>#DIV/0!</v>
      </c>
      <c r="H96">
        <f t="shared" ref="H96:H101" si="75">F96-G96</f>
        <v>0</v>
      </c>
      <c r="L96">
        <f t="shared" si="73"/>
        <v>0</v>
      </c>
      <c r="M96">
        <f t="shared" si="45"/>
        <v>0</v>
      </c>
      <c r="O96">
        <f t="shared" si="74"/>
        <v>0</v>
      </c>
    </row>
    <row r="97" spans="2:15" x14ac:dyDescent="0.25">
      <c r="B97" s="3"/>
      <c r="C97" s="3"/>
      <c r="D97" s="3"/>
      <c r="E97" s="2" t="e">
        <f t="shared" si="43"/>
        <v>#DIV/0!</v>
      </c>
      <c r="H97">
        <f t="shared" si="75"/>
        <v>0</v>
      </c>
      <c r="L97">
        <f t="shared" si="73"/>
        <v>0</v>
      </c>
      <c r="M97">
        <f t="shared" si="45"/>
        <v>0</v>
      </c>
      <c r="O97">
        <f t="shared" si="74"/>
        <v>0</v>
      </c>
    </row>
    <row r="98" spans="2:15" x14ac:dyDescent="0.25">
      <c r="B98" s="3"/>
      <c r="C98" s="3"/>
      <c r="D98" s="3"/>
      <c r="E98" s="2" t="e">
        <f t="shared" si="43"/>
        <v>#DIV/0!</v>
      </c>
      <c r="H98">
        <f t="shared" si="75"/>
        <v>0</v>
      </c>
      <c r="L98">
        <f t="shared" si="73"/>
        <v>0</v>
      </c>
      <c r="M98">
        <f t="shared" si="45"/>
        <v>0</v>
      </c>
      <c r="O98">
        <f t="shared" si="74"/>
        <v>0</v>
      </c>
    </row>
    <row r="99" spans="2:15" x14ac:dyDescent="0.25">
      <c r="B99" s="3"/>
      <c r="C99" s="3"/>
      <c r="D99" s="3"/>
      <c r="E99" s="2" t="e">
        <f t="shared" si="43"/>
        <v>#DIV/0!</v>
      </c>
      <c r="H99">
        <f t="shared" si="75"/>
        <v>0</v>
      </c>
      <c r="L99">
        <f t="shared" si="73"/>
        <v>0</v>
      </c>
      <c r="M99">
        <f t="shared" si="45"/>
        <v>0</v>
      </c>
      <c r="O99">
        <f t="shared" si="74"/>
        <v>0</v>
      </c>
    </row>
    <row r="100" spans="2:15" ht="14.25" customHeight="1" x14ac:dyDescent="0.25">
      <c r="B100" s="3"/>
      <c r="C100" s="3"/>
      <c r="D100" s="3"/>
      <c r="E100" s="2" t="e">
        <f t="shared" ref="E100:E163" si="76">(B100)/(B100+C100+D100)</f>
        <v>#DIV/0!</v>
      </c>
      <c r="H100">
        <f t="shared" si="75"/>
        <v>0</v>
      </c>
      <c r="L100">
        <v>0</v>
      </c>
      <c r="M100">
        <f t="shared" ref="M100:M139" si="77">D100*5</f>
        <v>0</v>
      </c>
      <c r="O100">
        <f t="shared" si="74"/>
        <v>0</v>
      </c>
    </row>
    <row r="101" spans="2:15" x14ac:dyDescent="0.25">
      <c r="B101" s="3"/>
      <c r="C101" s="3"/>
      <c r="D101" s="3"/>
      <c r="E101" s="2" t="e">
        <f t="shared" si="76"/>
        <v>#DIV/0!</v>
      </c>
      <c r="H101">
        <f t="shared" si="75"/>
        <v>0</v>
      </c>
      <c r="L101">
        <f t="shared" ref="L101:L164" si="78">B101*10</f>
        <v>0</v>
      </c>
      <c r="M101">
        <f t="shared" si="77"/>
        <v>0</v>
      </c>
      <c r="O101">
        <f t="shared" si="74"/>
        <v>0</v>
      </c>
    </row>
    <row r="102" spans="2:15" x14ac:dyDescent="0.25">
      <c r="B102" s="3"/>
      <c r="C102" s="3"/>
      <c r="D102" s="3"/>
      <c r="E102" s="2" t="e">
        <f t="shared" si="76"/>
        <v>#DIV/0!</v>
      </c>
      <c r="H102">
        <f t="shared" si="72"/>
        <v>0</v>
      </c>
      <c r="L102">
        <f t="shared" si="78"/>
        <v>0</v>
      </c>
      <c r="M102">
        <f t="shared" si="77"/>
        <v>0</v>
      </c>
      <c r="O102">
        <f t="shared" si="74"/>
        <v>0</v>
      </c>
    </row>
    <row r="103" spans="2:15" x14ac:dyDescent="0.25">
      <c r="B103" s="3"/>
      <c r="C103" s="3"/>
      <c r="D103" s="3"/>
      <c r="E103" s="2" t="e">
        <f t="shared" si="76"/>
        <v>#DIV/0!</v>
      </c>
      <c r="H103">
        <f t="shared" si="72"/>
        <v>0</v>
      </c>
      <c r="L103">
        <f t="shared" si="78"/>
        <v>0</v>
      </c>
      <c r="M103">
        <f t="shared" si="77"/>
        <v>0</v>
      </c>
      <c r="O103">
        <f t="shared" si="74"/>
        <v>0</v>
      </c>
    </row>
    <row r="104" spans="2:15" x14ac:dyDescent="0.25">
      <c r="B104" s="3"/>
      <c r="C104" s="3"/>
      <c r="D104" s="3"/>
      <c r="E104" s="2" t="e">
        <f t="shared" si="76"/>
        <v>#DIV/0!</v>
      </c>
      <c r="H104">
        <f t="shared" si="72"/>
        <v>0</v>
      </c>
      <c r="L104">
        <f t="shared" si="78"/>
        <v>0</v>
      </c>
      <c r="M104">
        <f t="shared" si="77"/>
        <v>0</v>
      </c>
      <c r="O104">
        <f t="shared" si="74"/>
        <v>0</v>
      </c>
    </row>
    <row r="105" spans="2:15" ht="14.25" customHeight="1" x14ac:dyDescent="0.25">
      <c r="B105" s="3"/>
      <c r="C105" s="3"/>
      <c r="D105" s="3"/>
      <c r="E105" s="2" t="e">
        <f t="shared" si="76"/>
        <v>#DIV/0!</v>
      </c>
      <c r="H105">
        <f t="shared" si="72"/>
        <v>0</v>
      </c>
      <c r="L105">
        <v>0</v>
      </c>
      <c r="M105">
        <f t="shared" si="77"/>
        <v>0</v>
      </c>
      <c r="O105">
        <f t="shared" si="74"/>
        <v>0</v>
      </c>
    </row>
    <row r="106" spans="2:15" ht="14.25" customHeight="1" x14ac:dyDescent="0.25">
      <c r="B106" s="3"/>
      <c r="C106" s="3"/>
      <c r="D106" s="3"/>
      <c r="E106" s="2" t="e">
        <f t="shared" si="76"/>
        <v>#DIV/0!</v>
      </c>
      <c r="H106">
        <f t="shared" si="72"/>
        <v>0</v>
      </c>
      <c r="L106">
        <v>0</v>
      </c>
      <c r="M106">
        <f t="shared" si="77"/>
        <v>0</v>
      </c>
      <c r="O106">
        <f t="shared" si="74"/>
        <v>0</v>
      </c>
    </row>
    <row r="107" spans="2:15" x14ac:dyDescent="0.25">
      <c r="B107" s="3"/>
      <c r="C107" s="3"/>
      <c r="D107" s="3"/>
      <c r="E107" s="2" t="e">
        <f t="shared" si="76"/>
        <v>#DIV/0!</v>
      </c>
      <c r="H107">
        <f t="shared" si="72"/>
        <v>0</v>
      </c>
      <c r="L107">
        <f t="shared" ref="L107" si="79">B107*10</f>
        <v>0</v>
      </c>
      <c r="M107">
        <f t="shared" si="77"/>
        <v>0</v>
      </c>
      <c r="O107">
        <f t="shared" si="74"/>
        <v>0</v>
      </c>
    </row>
    <row r="108" spans="2:15" x14ac:dyDescent="0.25">
      <c r="B108" s="3"/>
      <c r="C108" s="3"/>
      <c r="D108" s="3"/>
      <c r="E108" s="2" t="e">
        <f t="shared" si="76"/>
        <v>#DIV/0!</v>
      </c>
      <c r="H108">
        <f t="shared" si="72"/>
        <v>0</v>
      </c>
      <c r="L108">
        <f t="shared" si="78"/>
        <v>0</v>
      </c>
      <c r="M108">
        <f t="shared" si="77"/>
        <v>0</v>
      </c>
      <c r="O108">
        <f t="shared" si="74"/>
        <v>0</v>
      </c>
    </row>
    <row r="109" spans="2:15" x14ac:dyDescent="0.25">
      <c r="B109" s="3"/>
      <c r="C109" s="3"/>
      <c r="D109" s="3"/>
      <c r="E109" s="2" t="e">
        <f t="shared" si="76"/>
        <v>#DIV/0!</v>
      </c>
      <c r="H109">
        <f t="shared" si="72"/>
        <v>0</v>
      </c>
      <c r="L109">
        <f t="shared" si="78"/>
        <v>0</v>
      </c>
      <c r="M109">
        <f t="shared" si="77"/>
        <v>0</v>
      </c>
      <c r="O109">
        <f t="shared" si="74"/>
        <v>0</v>
      </c>
    </row>
    <row r="110" spans="2:15" x14ac:dyDescent="0.25">
      <c r="B110" s="3"/>
      <c r="C110" s="3"/>
      <c r="D110" s="3"/>
      <c r="E110" s="2" t="e">
        <f t="shared" si="76"/>
        <v>#DIV/0!</v>
      </c>
      <c r="H110">
        <f t="shared" si="72"/>
        <v>0</v>
      </c>
      <c r="L110">
        <f t="shared" si="78"/>
        <v>0</v>
      </c>
      <c r="M110">
        <f t="shared" si="77"/>
        <v>0</v>
      </c>
      <c r="O110">
        <f t="shared" si="74"/>
        <v>0</v>
      </c>
    </row>
    <row r="111" spans="2:15" x14ac:dyDescent="0.25">
      <c r="B111" s="3"/>
      <c r="C111" s="3"/>
      <c r="D111" s="3"/>
      <c r="E111" s="2" t="e">
        <f t="shared" si="76"/>
        <v>#DIV/0!</v>
      </c>
      <c r="H111">
        <f t="shared" si="72"/>
        <v>0</v>
      </c>
      <c r="L111">
        <f t="shared" si="78"/>
        <v>0</v>
      </c>
      <c r="M111">
        <f t="shared" si="77"/>
        <v>0</v>
      </c>
      <c r="O111">
        <f t="shared" si="74"/>
        <v>0</v>
      </c>
    </row>
    <row r="112" spans="2:15" x14ac:dyDescent="0.25">
      <c r="B112" s="3"/>
      <c r="C112" s="3"/>
      <c r="D112" s="3"/>
      <c r="E112" s="2" t="e">
        <f t="shared" si="76"/>
        <v>#DIV/0!</v>
      </c>
      <c r="H112">
        <f t="shared" si="72"/>
        <v>0</v>
      </c>
      <c r="L112">
        <f t="shared" si="78"/>
        <v>0</v>
      </c>
      <c r="M112">
        <f t="shared" si="77"/>
        <v>0</v>
      </c>
      <c r="O112">
        <f t="shared" si="74"/>
        <v>0</v>
      </c>
    </row>
    <row r="113" spans="2:15" x14ac:dyDescent="0.25">
      <c r="B113" s="3"/>
      <c r="C113" s="3"/>
      <c r="D113" s="3"/>
      <c r="E113" s="2" t="e">
        <f t="shared" si="76"/>
        <v>#DIV/0!</v>
      </c>
      <c r="H113">
        <f t="shared" si="72"/>
        <v>0</v>
      </c>
      <c r="L113">
        <f t="shared" si="78"/>
        <v>0</v>
      </c>
      <c r="M113">
        <f t="shared" si="77"/>
        <v>0</v>
      </c>
      <c r="O113">
        <f t="shared" si="74"/>
        <v>0</v>
      </c>
    </row>
    <row r="114" spans="2:15" x14ac:dyDescent="0.25">
      <c r="B114" s="3"/>
      <c r="C114" s="3"/>
      <c r="D114" s="3"/>
      <c r="E114" s="2" t="e">
        <f t="shared" si="76"/>
        <v>#DIV/0!</v>
      </c>
      <c r="H114">
        <f t="shared" si="72"/>
        <v>0</v>
      </c>
      <c r="L114">
        <f t="shared" si="78"/>
        <v>0</v>
      </c>
      <c r="M114">
        <f t="shared" si="77"/>
        <v>0</v>
      </c>
      <c r="O114">
        <f t="shared" si="74"/>
        <v>0</v>
      </c>
    </row>
    <row r="115" spans="2:15" x14ac:dyDescent="0.25">
      <c r="B115" s="3"/>
      <c r="C115" s="3"/>
      <c r="D115" s="3"/>
      <c r="E115" s="2" t="e">
        <f t="shared" si="76"/>
        <v>#DIV/0!</v>
      </c>
      <c r="H115">
        <f t="shared" si="72"/>
        <v>0</v>
      </c>
      <c r="L115">
        <f t="shared" si="78"/>
        <v>0</v>
      </c>
      <c r="M115">
        <f t="shared" si="77"/>
        <v>0</v>
      </c>
      <c r="O115">
        <f t="shared" si="74"/>
        <v>0</v>
      </c>
    </row>
    <row r="116" spans="2:15" ht="14.25" customHeight="1" x14ac:dyDescent="0.25">
      <c r="B116" s="3"/>
      <c r="C116" s="3"/>
      <c r="D116" s="3"/>
      <c r="E116" s="2" t="e">
        <f t="shared" si="76"/>
        <v>#DIV/0!</v>
      </c>
      <c r="H116">
        <f t="shared" si="72"/>
        <v>0</v>
      </c>
      <c r="L116">
        <v>0</v>
      </c>
      <c r="M116">
        <f t="shared" si="77"/>
        <v>0</v>
      </c>
      <c r="O116">
        <f t="shared" si="74"/>
        <v>0</v>
      </c>
    </row>
    <row r="117" spans="2:15" ht="14.25" customHeight="1" x14ac:dyDescent="0.25">
      <c r="B117" s="3"/>
      <c r="C117" s="3"/>
      <c r="D117" s="3"/>
      <c r="E117" s="2" t="e">
        <f t="shared" si="76"/>
        <v>#DIV/0!</v>
      </c>
      <c r="H117">
        <f t="shared" si="72"/>
        <v>0</v>
      </c>
      <c r="L117">
        <v>0</v>
      </c>
      <c r="M117">
        <f t="shared" si="77"/>
        <v>0</v>
      </c>
      <c r="O117">
        <f t="shared" si="74"/>
        <v>0</v>
      </c>
    </row>
    <row r="118" spans="2:15" x14ac:dyDescent="0.25">
      <c r="B118" s="3"/>
      <c r="C118" s="3"/>
      <c r="D118" s="3"/>
      <c r="E118" s="2" t="e">
        <f t="shared" si="76"/>
        <v>#DIV/0!</v>
      </c>
      <c r="H118">
        <f t="shared" si="72"/>
        <v>0</v>
      </c>
      <c r="L118">
        <f t="shared" si="78"/>
        <v>0</v>
      </c>
      <c r="M118">
        <f t="shared" si="77"/>
        <v>0</v>
      </c>
      <c r="O118">
        <f t="shared" si="74"/>
        <v>0</v>
      </c>
    </row>
    <row r="119" spans="2:15" ht="14.25" customHeight="1" x14ac:dyDescent="0.25">
      <c r="B119" s="3"/>
      <c r="C119" s="3"/>
      <c r="D119" s="3"/>
      <c r="E119" s="2" t="e">
        <f t="shared" si="76"/>
        <v>#DIV/0!</v>
      </c>
      <c r="H119">
        <f t="shared" si="72"/>
        <v>0</v>
      </c>
      <c r="L119">
        <v>0</v>
      </c>
      <c r="M119">
        <f t="shared" si="77"/>
        <v>0</v>
      </c>
      <c r="O119">
        <f t="shared" si="74"/>
        <v>0</v>
      </c>
    </row>
    <row r="120" spans="2:15" x14ac:dyDescent="0.25">
      <c r="B120" s="3"/>
      <c r="C120" s="3"/>
      <c r="D120" s="3"/>
      <c r="E120" s="2" t="e">
        <f t="shared" si="76"/>
        <v>#DIV/0!</v>
      </c>
      <c r="H120">
        <f t="shared" si="72"/>
        <v>0</v>
      </c>
      <c r="L120">
        <f t="shared" ref="L120:L122" si="80">B120*10</f>
        <v>0</v>
      </c>
      <c r="M120">
        <f t="shared" si="77"/>
        <v>0</v>
      </c>
      <c r="O120">
        <f t="shared" si="74"/>
        <v>0</v>
      </c>
    </row>
    <row r="121" spans="2:15" x14ac:dyDescent="0.25">
      <c r="B121" s="3"/>
      <c r="C121" s="3"/>
      <c r="D121" s="3"/>
      <c r="E121" s="2" t="e">
        <f t="shared" si="76"/>
        <v>#DIV/0!</v>
      </c>
      <c r="H121">
        <f t="shared" si="72"/>
        <v>0</v>
      </c>
      <c r="L121">
        <f t="shared" si="80"/>
        <v>0</v>
      </c>
      <c r="M121">
        <f t="shared" si="77"/>
        <v>0</v>
      </c>
      <c r="O121">
        <f t="shared" si="74"/>
        <v>0</v>
      </c>
    </row>
    <row r="122" spans="2:15" ht="16.5" customHeight="1" x14ac:dyDescent="0.25">
      <c r="B122" s="3"/>
      <c r="C122" s="3"/>
      <c r="D122" s="3"/>
      <c r="E122" s="2" t="e">
        <f t="shared" si="76"/>
        <v>#DIV/0!</v>
      </c>
      <c r="H122">
        <f t="shared" si="72"/>
        <v>0</v>
      </c>
      <c r="L122">
        <f t="shared" si="80"/>
        <v>0</v>
      </c>
      <c r="M122">
        <f t="shared" si="77"/>
        <v>0</v>
      </c>
      <c r="O122">
        <f t="shared" si="74"/>
        <v>0</v>
      </c>
    </row>
    <row r="123" spans="2:15" ht="14.25" customHeight="1" x14ac:dyDescent="0.25">
      <c r="B123" s="3"/>
      <c r="C123" s="3"/>
      <c r="D123" s="3"/>
      <c r="E123" s="2" t="e">
        <f t="shared" si="76"/>
        <v>#DIV/0!</v>
      </c>
      <c r="H123">
        <f t="shared" si="72"/>
        <v>0</v>
      </c>
      <c r="L123">
        <v>0</v>
      </c>
      <c r="M123">
        <f t="shared" si="77"/>
        <v>0</v>
      </c>
      <c r="O123">
        <f t="shared" si="74"/>
        <v>0</v>
      </c>
    </row>
    <row r="124" spans="2:15" x14ac:dyDescent="0.25">
      <c r="B124" s="3"/>
      <c r="C124" s="3"/>
      <c r="D124" s="3"/>
      <c r="E124" s="2" t="e">
        <f t="shared" si="76"/>
        <v>#DIV/0!</v>
      </c>
      <c r="H124">
        <f t="shared" si="72"/>
        <v>0</v>
      </c>
      <c r="L124">
        <f t="shared" ref="L124" si="81">B124*10</f>
        <v>0</v>
      </c>
      <c r="M124">
        <f t="shared" si="77"/>
        <v>0</v>
      </c>
      <c r="O124">
        <f t="shared" si="74"/>
        <v>0</v>
      </c>
    </row>
    <row r="125" spans="2:15" x14ac:dyDescent="0.25">
      <c r="B125" s="3"/>
      <c r="C125" s="3"/>
      <c r="D125" s="3"/>
      <c r="E125" s="2" t="e">
        <f t="shared" si="76"/>
        <v>#DIV/0!</v>
      </c>
      <c r="H125">
        <f t="shared" si="72"/>
        <v>0</v>
      </c>
      <c r="L125">
        <f t="shared" si="78"/>
        <v>0</v>
      </c>
      <c r="M125">
        <f t="shared" si="77"/>
        <v>0</v>
      </c>
      <c r="O125">
        <f t="shared" si="74"/>
        <v>0</v>
      </c>
    </row>
    <row r="126" spans="2:15" x14ac:dyDescent="0.25">
      <c r="B126" s="3"/>
      <c r="C126" s="3"/>
      <c r="D126" s="3"/>
      <c r="E126" s="2" t="e">
        <f t="shared" si="76"/>
        <v>#DIV/0!</v>
      </c>
      <c r="H126">
        <f t="shared" si="72"/>
        <v>0</v>
      </c>
      <c r="L126">
        <f t="shared" si="78"/>
        <v>0</v>
      </c>
      <c r="M126">
        <f t="shared" si="77"/>
        <v>0</v>
      </c>
      <c r="O126">
        <f t="shared" si="74"/>
        <v>0</v>
      </c>
    </row>
    <row r="127" spans="2:15" ht="14.25" customHeight="1" x14ac:dyDescent="0.25">
      <c r="B127" s="3"/>
      <c r="C127" s="3"/>
      <c r="D127" s="3"/>
      <c r="E127" s="2" t="e">
        <f t="shared" si="76"/>
        <v>#DIV/0!</v>
      </c>
      <c r="H127">
        <f t="shared" si="72"/>
        <v>0</v>
      </c>
      <c r="L127">
        <v>0</v>
      </c>
      <c r="M127">
        <f t="shared" si="77"/>
        <v>0</v>
      </c>
      <c r="O127">
        <f t="shared" si="74"/>
        <v>0</v>
      </c>
    </row>
    <row r="128" spans="2:15" x14ac:dyDescent="0.25">
      <c r="B128" s="3"/>
      <c r="C128" s="3"/>
      <c r="D128" s="3"/>
      <c r="E128" s="2" t="e">
        <f t="shared" si="76"/>
        <v>#DIV/0!</v>
      </c>
      <c r="H128">
        <f t="shared" si="72"/>
        <v>0</v>
      </c>
      <c r="L128">
        <f t="shared" si="78"/>
        <v>0</v>
      </c>
      <c r="M128">
        <f t="shared" si="77"/>
        <v>0</v>
      </c>
      <c r="O128">
        <f t="shared" si="74"/>
        <v>0</v>
      </c>
    </row>
    <row r="129" spans="2:15" x14ac:dyDescent="0.25">
      <c r="B129" s="3"/>
      <c r="C129" s="3"/>
      <c r="D129" s="3"/>
      <c r="E129" s="2" t="e">
        <f t="shared" si="76"/>
        <v>#DIV/0!</v>
      </c>
      <c r="H129">
        <f t="shared" si="72"/>
        <v>0</v>
      </c>
      <c r="L129">
        <f t="shared" si="78"/>
        <v>0</v>
      </c>
      <c r="M129">
        <f t="shared" si="77"/>
        <v>0</v>
      </c>
      <c r="O129">
        <f t="shared" si="74"/>
        <v>0</v>
      </c>
    </row>
    <row r="130" spans="2:15" x14ac:dyDescent="0.25">
      <c r="B130" s="3"/>
      <c r="C130" s="3"/>
      <c r="D130" s="3"/>
      <c r="E130" s="2" t="e">
        <f t="shared" si="76"/>
        <v>#DIV/0!</v>
      </c>
      <c r="H130">
        <f t="shared" si="72"/>
        <v>0</v>
      </c>
      <c r="L130">
        <f t="shared" si="78"/>
        <v>0</v>
      </c>
      <c r="M130">
        <f t="shared" si="77"/>
        <v>0</v>
      </c>
      <c r="O130">
        <f t="shared" si="74"/>
        <v>0</v>
      </c>
    </row>
    <row r="131" spans="2:15" x14ac:dyDescent="0.25">
      <c r="B131" s="3"/>
      <c r="C131" s="3"/>
      <c r="D131" s="3"/>
      <c r="E131" s="2" t="e">
        <f t="shared" si="76"/>
        <v>#DIV/0!</v>
      </c>
      <c r="H131">
        <f t="shared" si="72"/>
        <v>0</v>
      </c>
      <c r="L131">
        <f t="shared" si="78"/>
        <v>0</v>
      </c>
      <c r="M131">
        <f t="shared" si="77"/>
        <v>0</v>
      </c>
      <c r="O131">
        <f t="shared" si="74"/>
        <v>0</v>
      </c>
    </row>
    <row r="132" spans="2:15" x14ac:dyDescent="0.25">
      <c r="B132" s="3"/>
      <c r="C132" s="3"/>
      <c r="D132" s="3"/>
      <c r="E132" s="2" t="e">
        <f t="shared" si="76"/>
        <v>#DIV/0!</v>
      </c>
      <c r="H132">
        <f t="shared" si="72"/>
        <v>0</v>
      </c>
      <c r="L132">
        <f t="shared" si="78"/>
        <v>0</v>
      </c>
      <c r="M132">
        <f t="shared" si="77"/>
        <v>0</v>
      </c>
      <c r="O132">
        <f t="shared" si="74"/>
        <v>0</v>
      </c>
    </row>
    <row r="133" spans="2:15" x14ac:dyDescent="0.25">
      <c r="E133" s="2" t="e">
        <f t="shared" si="76"/>
        <v>#DIV/0!</v>
      </c>
      <c r="H133">
        <f t="shared" si="72"/>
        <v>0</v>
      </c>
      <c r="L133">
        <f t="shared" si="78"/>
        <v>0</v>
      </c>
      <c r="M133">
        <f t="shared" si="77"/>
        <v>0</v>
      </c>
      <c r="O133">
        <f t="shared" si="74"/>
        <v>0</v>
      </c>
    </row>
    <row r="134" spans="2:15" x14ac:dyDescent="0.25">
      <c r="E134" s="2" t="e">
        <f t="shared" si="76"/>
        <v>#DIV/0!</v>
      </c>
      <c r="H134">
        <f t="shared" si="72"/>
        <v>0</v>
      </c>
      <c r="L134">
        <f t="shared" si="78"/>
        <v>0</v>
      </c>
      <c r="M134">
        <f t="shared" si="77"/>
        <v>0</v>
      </c>
      <c r="O134">
        <f t="shared" si="74"/>
        <v>0</v>
      </c>
    </row>
    <row r="135" spans="2:15" x14ac:dyDescent="0.25">
      <c r="E135" s="2" t="e">
        <f t="shared" si="76"/>
        <v>#DIV/0!</v>
      </c>
      <c r="H135">
        <f t="shared" si="72"/>
        <v>0</v>
      </c>
      <c r="L135">
        <f t="shared" si="78"/>
        <v>0</v>
      </c>
      <c r="M135">
        <f t="shared" si="77"/>
        <v>0</v>
      </c>
      <c r="O135">
        <f t="shared" si="74"/>
        <v>0</v>
      </c>
    </row>
    <row r="136" spans="2:15" x14ac:dyDescent="0.25">
      <c r="E136" s="2" t="e">
        <f t="shared" si="76"/>
        <v>#DIV/0!</v>
      </c>
      <c r="H136">
        <f t="shared" si="72"/>
        <v>0</v>
      </c>
      <c r="L136">
        <f t="shared" si="78"/>
        <v>0</v>
      </c>
      <c r="M136">
        <f t="shared" si="77"/>
        <v>0</v>
      </c>
      <c r="O136">
        <f t="shared" si="74"/>
        <v>0</v>
      </c>
    </row>
    <row r="137" spans="2:15" x14ac:dyDescent="0.25">
      <c r="E137" s="2" t="e">
        <f t="shared" si="76"/>
        <v>#DIV/0!</v>
      </c>
      <c r="H137">
        <f t="shared" si="72"/>
        <v>0</v>
      </c>
      <c r="L137">
        <f t="shared" si="78"/>
        <v>0</v>
      </c>
      <c r="M137">
        <f t="shared" si="77"/>
        <v>0</v>
      </c>
      <c r="O137">
        <f t="shared" si="74"/>
        <v>0</v>
      </c>
    </row>
    <row r="138" spans="2:15" x14ac:dyDescent="0.25">
      <c r="E138" s="2" t="e">
        <f t="shared" si="76"/>
        <v>#DIV/0!</v>
      </c>
      <c r="H138">
        <f t="shared" si="72"/>
        <v>0</v>
      </c>
      <c r="L138">
        <f t="shared" si="78"/>
        <v>0</v>
      </c>
      <c r="M138">
        <f t="shared" si="77"/>
        <v>0</v>
      </c>
      <c r="O138">
        <f t="shared" si="74"/>
        <v>0</v>
      </c>
    </row>
    <row r="139" spans="2:15" x14ac:dyDescent="0.25">
      <c r="E139" s="2" t="e">
        <f t="shared" si="76"/>
        <v>#DIV/0!</v>
      </c>
      <c r="H139">
        <f t="shared" si="72"/>
        <v>0</v>
      </c>
      <c r="L139">
        <f t="shared" si="78"/>
        <v>0</v>
      </c>
      <c r="M139">
        <f t="shared" si="77"/>
        <v>0</v>
      </c>
      <c r="O139">
        <f t="shared" si="74"/>
        <v>0</v>
      </c>
    </row>
    <row r="140" spans="2:15" x14ac:dyDescent="0.25">
      <c r="E140" s="2" t="e">
        <f t="shared" si="76"/>
        <v>#DIV/0!</v>
      </c>
      <c r="H140">
        <f t="shared" si="72"/>
        <v>0</v>
      </c>
      <c r="L140">
        <f t="shared" si="78"/>
        <v>0</v>
      </c>
      <c r="M140">
        <v>0</v>
      </c>
      <c r="O140">
        <f t="shared" si="74"/>
        <v>0</v>
      </c>
    </row>
    <row r="141" spans="2:15" x14ac:dyDescent="0.25">
      <c r="E141" s="2" t="e">
        <f t="shared" si="76"/>
        <v>#DIV/0!</v>
      </c>
      <c r="H141">
        <f t="shared" si="72"/>
        <v>0</v>
      </c>
      <c r="L141">
        <f t="shared" si="78"/>
        <v>0</v>
      </c>
      <c r="M141">
        <f t="shared" ref="M141:M199" si="82">D141*5</f>
        <v>0</v>
      </c>
      <c r="O141">
        <f t="shared" si="74"/>
        <v>0</v>
      </c>
    </row>
    <row r="142" spans="2:15" x14ac:dyDescent="0.25">
      <c r="E142" s="2" t="e">
        <f t="shared" si="76"/>
        <v>#DIV/0!</v>
      </c>
      <c r="H142">
        <f t="shared" si="72"/>
        <v>0</v>
      </c>
      <c r="L142">
        <f t="shared" si="78"/>
        <v>0</v>
      </c>
      <c r="M142">
        <f t="shared" si="82"/>
        <v>0</v>
      </c>
      <c r="O142">
        <f t="shared" si="74"/>
        <v>0</v>
      </c>
    </row>
    <row r="143" spans="2:15" x14ac:dyDescent="0.25">
      <c r="E143" s="2" t="e">
        <f t="shared" si="76"/>
        <v>#DIV/0!</v>
      </c>
      <c r="H143">
        <f t="shared" si="72"/>
        <v>0</v>
      </c>
      <c r="L143">
        <f t="shared" si="78"/>
        <v>0</v>
      </c>
      <c r="M143">
        <f t="shared" si="82"/>
        <v>0</v>
      </c>
      <c r="O143">
        <f t="shared" si="74"/>
        <v>0</v>
      </c>
    </row>
    <row r="144" spans="2:15" x14ac:dyDescent="0.25">
      <c r="E144" s="2" t="e">
        <f t="shared" si="76"/>
        <v>#DIV/0!</v>
      </c>
      <c r="H144">
        <f t="shared" si="72"/>
        <v>0</v>
      </c>
      <c r="L144">
        <f t="shared" si="78"/>
        <v>0</v>
      </c>
      <c r="M144">
        <f t="shared" si="82"/>
        <v>0</v>
      </c>
      <c r="O144">
        <f t="shared" si="74"/>
        <v>0</v>
      </c>
    </row>
    <row r="145" spans="5:15" x14ac:dyDescent="0.25">
      <c r="E145" s="2" t="e">
        <f t="shared" si="76"/>
        <v>#DIV/0!</v>
      </c>
      <c r="H145">
        <f t="shared" si="72"/>
        <v>0</v>
      </c>
      <c r="L145">
        <f t="shared" si="78"/>
        <v>0</v>
      </c>
      <c r="M145">
        <f t="shared" si="82"/>
        <v>0</v>
      </c>
      <c r="O145">
        <f t="shared" si="74"/>
        <v>0</v>
      </c>
    </row>
    <row r="146" spans="5:15" x14ac:dyDescent="0.25">
      <c r="E146" s="2" t="e">
        <f t="shared" si="76"/>
        <v>#DIV/0!</v>
      </c>
      <c r="H146">
        <f t="shared" si="72"/>
        <v>0</v>
      </c>
      <c r="L146">
        <f t="shared" si="78"/>
        <v>0</v>
      </c>
      <c r="M146">
        <f t="shared" si="82"/>
        <v>0</v>
      </c>
      <c r="O146">
        <f t="shared" si="74"/>
        <v>0</v>
      </c>
    </row>
    <row r="147" spans="5:15" x14ac:dyDescent="0.25">
      <c r="E147" s="2" t="e">
        <f t="shared" si="76"/>
        <v>#DIV/0!</v>
      </c>
      <c r="H147">
        <f t="shared" si="72"/>
        <v>0</v>
      </c>
      <c r="L147">
        <f t="shared" si="78"/>
        <v>0</v>
      </c>
      <c r="M147">
        <f t="shared" si="82"/>
        <v>0</v>
      </c>
      <c r="O147">
        <f t="shared" si="74"/>
        <v>0</v>
      </c>
    </row>
    <row r="148" spans="5:15" x14ac:dyDescent="0.25">
      <c r="E148" s="2" t="e">
        <f t="shared" si="76"/>
        <v>#DIV/0!</v>
      </c>
      <c r="H148">
        <f t="shared" si="72"/>
        <v>0</v>
      </c>
      <c r="L148">
        <f t="shared" si="78"/>
        <v>0</v>
      </c>
      <c r="M148">
        <f t="shared" si="82"/>
        <v>0</v>
      </c>
      <c r="O148">
        <f t="shared" si="74"/>
        <v>0</v>
      </c>
    </row>
    <row r="149" spans="5:15" x14ac:dyDescent="0.25">
      <c r="E149" s="2" t="e">
        <f t="shared" si="76"/>
        <v>#DIV/0!</v>
      </c>
      <c r="H149">
        <f t="shared" si="72"/>
        <v>0</v>
      </c>
      <c r="L149">
        <f t="shared" si="78"/>
        <v>0</v>
      </c>
      <c r="M149">
        <f t="shared" si="82"/>
        <v>0</v>
      </c>
      <c r="O149">
        <f t="shared" si="74"/>
        <v>0</v>
      </c>
    </row>
    <row r="150" spans="5:15" x14ac:dyDescent="0.25">
      <c r="E150" s="2" t="e">
        <f t="shared" si="76"/>
        <v>#DIV/0!</v>
      </c>
      <c r="H150">
        <f t="shared" si="72"/>
        <v>0</v>
      </c>
      <c r="L150">
        <f t="shared" si="78"/>
        <v>0</v>
      </c>
      <c r="M150">
        <f t="shared" si="82"/>
        <v>0</v>
      </c>
      <c r="O150">
        <f t="shared" si="74"/>
        <v>0</v>
      </c>
    </row>
    <row r="151" spans="5:15" x14ac:dyDescent="0.25">
      <c r="E151" s="2" t="e">
        <f t="shared" si="76"/>
        <v>#DIV/0!</v>
      </c>
      <c r="H151">
        <f t="shared" si="72"/>
        <v>0</v>
      </c>
      <c r="L151">
        <f t="shared" si="78"/>
        <v>0</v>
      </c>
      <c r="M151">
        <f t="shared" si="82"/>
        <v>0</v>
      </c>
      <c r="O151">
        <f t="shared" si="74"/>
        <v>0</v>
      </c>
    </row>
    <row r="152" spans="5:15" x14ac:dyDescent="0.25">
      <c r="E152" s="2" t="e">
        <f t="shared" si="76"/>
        <v>#DIV/0!</v>
      </c>
      <c r="H152">
        <f t="shared" ref="H152:H199" si="83">F152-G152</f>
        <v>0</v>
      </c>
      <c r="L152">
        <f t="shared" si="78"/>
        <v>0</v>
      </c>
      <c r="M152">
        <f t="shared" si="82"/>
        <v>0</v>
      </c>
      <c r="O152">
        <f t="shared" si="74"/>
        <v>0</v>
      </c>
    </row>
    <row r="153" spans="5:15" x14ac:dyDescent="0.25">
      <c r="E153" s="2" t="e">
        <f t="shared" si="76"/>
        <v>#DIV/0!</v>
      </c>
      <c r="H153">
        <f t="shared" si="83"/>
        <v>0</v>
      </c>
      <c r="L153">
        <f t="shared" si="78"/>
        <v>0</v>
      </c>
      <c r="M153">
        <f t="shared" si="82"/>
        <v>0</v>
      </c>
      <c r="O153">
        <f t="shared" si="74"/>
        <v>0</v>
      </c>
    </row>
    <row r="154" spans="5:15" x14ac:dyDescent="0.25">
      <c r="E154" s="2" t="e">
        <f t="shared" si="76"/>
        <v>#DIV/0!</v>
      </c>
      <c r="H154">
        <f t="shared" si="83"/>
        <v>0</v>
      </c>
      <c r="L154">
        <f t="shared" si="78"/>
        <v>0</v>
      </c>
      <c r="M154">
        <f t="shared" si="82"/>
        <v>0</v>
      </c>
      <c r="O154">
        <f t="shared" si="74"/>
        <v>0</v>
      </c>
    </row>
    <row r="155" spans="5:15" x14ac:dyDescent="0.25">
      <c r="E155" s="2" t="e">
        <f t="shared" si="76"/>
        <v>#DIV/0!</v>
      </c>
      <c r="H155">
        <f t="shared" si="83"/>
        <v>0</v>
      </c>
      <c r="L155">
        <f t="shared" si="78"/>
        <v>0</v>
      </c>
      <c r="M155">
        <f t="shared" si="82"/>
        <v>0</v>
      </c>
      <c r="O155">
        <f t="shared" si="74"/>
        <v>0</v>
      </c>
    </row>
    <row r="156" spans="5:15" x14ac:dyDescent="0.25">
      <c r="E156" s="2" t="e">
        <f t="shared" si="76"/>
        <v>#DIV/0!</v>
      </c>
      <c r="H156">
        <f t="shared" si="83"/>
        <v>0</v>
      </c>
      <c r="L156">
        <f t="shared" si="78"/>
        <v>0</v>
      </c>
      <c r="M156">
        <f t="shared" si="82"/>
        <v>0</v>
      </c>
      <c r="O156">
        <f t="shared" si="74"/>
        <v>0</v>
      </c>
    </row>
    <row r="157" spans="5:15" x14ac:dyDescent="0.25">
      <c r="E157" s="2" t="e">
        <f t="shared" si="76"/>
        <v>#DIV/0!</v>
      </c>
      <c r="H157">
        <f t="shared" si="83"/>
        <v>0</v>
      </c>
      <c r="L157">
        <f t="shared" si="78"/>
        <v>0</v>
      </c>
      <c r="M157">
        <f t="shared" si="82"/>
        <v>0</v>
      </c>
      <c r="O157">
        <f t="shared" si="74"/>
        <v>0</v>
      </c>
    </row>
    <row r="158" spans="5:15" x14ac:dyDescent="0.25">
      <c r="E158" s="2" t="e">
        <f t="shared" si="76"/>
        <v>#DIV/0!</v>
      </c>
      <c r="H158">
        <f t="shared" si="83"/>
        <v>0</v>
      </c>
      <c r="L158">
        <f t="shared" si="78"/>
        <v>0</v>
      </c>
      <c r="M158">
        <f t="shared" si="82"/>
        <v>0</v>
      </c>
      <c r="O158">
        <f t="shared" ref="O158:O199" si="84">SUM(I158:N158)</f>
        <v>0</v>
      </c>
    </row>
    <row r="159" spans="5:15" x14ac:dyDescent="0.25">
      <c r="E159" s="2" t="e">
        <f t="shared" si="76"/>
        <v>#DIV/0!</v>
      </c>
      <c r="H159">
        <f t="shared" si="83"/>
        <v>0</v>
      </c>
      <c r="L159">
        <f t="shared" si="78"/>
        <v>0</v>
      </c>
      <c r="M159">
        <f t="shared" si="82"/>
        <v>0</v>
      </c>
      <c r="O159">
        <f t="shared" si="84"/>
        <v>0</v>
      </c>
    </row>
    <row r="160" spans="5:15" x14ac:dyDescent="0.25">
      <c r="E160" s="2" t="e">
        <f t="shared" si="76"/>
        <v>#DIV/0!</v>
      </c>
      <c r="H160">
        <f t="shared" si="83"/>
        <v>0</v>
      </c>
      <c r="L160">
        <f t="shared" si="78"/>
        <v>0</v>
      </c>
      <c r="M160">
        <f t="shared" si="82"/>
        <v>0</v>
      </c>
      <c r="O160">
        <f t="shared" si="84"/>
        <v>0</v>
      </c>
    </row>
    <row r="161" spans="1:16" x14ac:dyDescent="0.25">
      <c r="A161" s="6"/>
      <c r="B161" s="4"/>
      <c r="C161" s="4"/>
      <c r="D161" s="4"/>
      <c r="E161" s="5" t="e">
        <f t="shared" si="76"/>
        <v>#DIV/0!</v>
      </c>
      <c r="F161" s="4"/>
      <c r="G161" s="4"/>
      <c r="H161" s="4">
        <f t="shared" si="83"/>
        <v>0</v>
      </c>
      <c r="I161" s="4"/>
      <c r="J161" s="4"/>
      <c r="K161" s="4"/>
      <c r="L161" s="4">
        <f t="shared" si="78"/>
        <v>0</v>
      </c>
      <c r="M161" s="4">
        <f t="shared" si="82"/>
        <v>0</v>
      </c>
      <c r="N161" s="4"/>
      <c r="O161" s="4">
        <f t="shared" si="84"/>
        <v>0</v>
      </c>
      <c r="P161" s="4"/>
    </row>
    <row r="162" spans="1:16" x14ac:dyDescent="0.25">
      <c r="E162" s="2" t="e">
        <f t="shared" si="76"/>
        <v>#DIV/0!</v>
      </c>
      <c r="H162">
        <f t="shared" si="83"/>
        <v>0</v>
      </c>
      <c r="L162">
        <f t="shared" si="78"/>
        <v>0</v>
      </c>
      <c r="M162">
        <f t="shared" si="82"/>
        <v>0</v>
      </c>
      <c r="O162">
        <f t="shared" si="84"/>
        <v>0</v>
      </c>
      <c r="P162" s="4"/>
    </row>
    <row r="163" spans="1:16" x14ac:dyDescent="0.25">
      <c r="E163" s="2" t="e">
        <f t="shared" si="76"/>
        <v>#DIV/0!</v>
      </c>
      <c r="H163">
        <f t="shared" si="83"/>
        <v>0</v>
      </c>
      <c r="L163">
        <f t="shared" si="78"/>
        <v>0</v>
      </c>
      <c r="M163">
        <f t="shared" si="82"/>
        <v>0</v>
      </c>
      <c r="O163">
        <f t="shared" si="84"/>
        <v>0</v>
      </c>
    </row>
    <row r="164" spans="1:16" x14ac:dyDescent="0.25">
      <c r="E164" s="2" t="e">
        <f t="shared" ref="E164:E199" si="85">(B164)/(B164+C164+D164)</f>
        <v>#DIV/0!</v>
      </c>
      <c r="H164">
        <f t="shared" si="83"/>
        <v>0</v>
      </c>
      <c r="L164">
        <f t="shared" si="78"/>
        <v>0</v>
      </c>
      <c r="M164">
        <f t="shared" si="82"/>
        <v>0</v>
      </c>
      <c r="O164">
        <f t="shared" si="84"/>
        <v>0</v>
      </c>
    </row>
    <row r="165" spans="1:16" x14ac:dyDescent="0.25">
      <c r="A165" s="6"/>
      <c r="B165" s="4"/>
      <c r="C165" s="4"/>
      <c r="D165" s="4"/>
      <c r="E165" s="5" t="e">
        <f t="shared" si="85"/>
        <v>#DIV/0!</v>
      </c>
      <c r="F165" s="4"/>
      <c r="G165" s="4"/>
      <c r="H165" s="4">
        <f t="shared" si="83"/>
        <v>0</v>
      </c>
      <c r="I165" s="4"/>
      <c r="J165" s="4"/>
      <c r="K165" s="4"/>
      <c r="L165" s="4">
        <f t="shared" ref="L165:L176" si="86">B165*10</f>
        <v>0</v>
      </c>
      <c r="M165" s="4">
        <f t="shared" si="82"/>
        <v>0</v>
      </c>
      <c r="N165" s="4"/>
      <c r="O165" s="4">
        <f t="shared" si="84"/>
        <v>0</v>
      </c>
      <c r="P165" s="4"/>
    </row>
    <row r="166" spans="1:16" x14ac:dyDescent="0.25">
      <c r="A166" s="6"/>
      <c r="B166" s="4"/>
      <c r="C166" s="4"/>
      <c r="D166" s="4"/>
      <c r="E166" s="5" t="e">
        <f t="shared" si="85"/>
        <v>#DIV/0!</v>
      </c>
      <c r="F166" s="4"/>
      <c r="G166" s="4"/>
      <c r="H166" s="4">
        <f t="shared" si="83"/>
        <v>0</v>
      </c>
      <c r="I166" s="4"/>
      <c r="J166" s="4"/>
      <c r="K166" s="4"/>
      <c r="L166" s="4">
        <f t="shared" si="86"/>
        <v>0</v>
      </c>
      <c r="M166" s="4">
        <f t="shared" si="82"/>
        <v>0</v>
      </c>
      <c r="N166" s="4"/>
      <c r="O166" s="4">
        <f t="shared" si="84"/>
        <v>0</v>
      </c>
      <c r="P166" s="4"/>
    </row>
    <row r="167" spans="1:16" x14ac:dyDescent="0.25">
      <c r="A167" s="6"/>
      <c r="B167" s="4"/>
      <c r="C167" s="4"/>
      <c r="D167" s="4"/>
      <c r="E167" s="5" t="e">
        <f t="shared" si="85"/>
        <v>#DIV/0!</v>
      </c>
      <c r="F167" s="4"/>
      <c r="G167" s="4"/>
      <c r="H167" s="4">
        <f t="shared" si="83"/>
        <v>0</v>
      </c>
      <c r="I167" s="4"/>
      <c r="J167" s="4"/>
      <c r="K167" s="4"/>
      <c r="L167" s="4">
        <f t="shared" si="86"/>
        <v>0</v>
      </c>
      <c r="M167" s="4">
        <f t="shared" si="82"/>
        <v>0</v>
      </c>
      <c r="N167" s="4"/>
      <c r="O167" s="4">
        <f t="shared" si="84"/>
        <v>0</v>
      </c>
      <c r="P167" s="4"/>
    </row>
    <row r="168" spans="1:16" x14ac:dyDescent="0.25">
      <c r="A168" s="6"/>
      <c r="B168" s="4"/>
      <c r="C168" s="4"/>
      <c r="D168" s="4"/>
      <c r="E168" s="5" t="e">
        <f t="shared" si="85"/>
        <v>#DIV/0!</v>
      </c>
      <c r="F168" s="4"/>
      <c r="G168" s="4"/>
      <c r="H168" s="4">
        <f t="shared" si="83"/>
        <v>0</v>
      </c>
      <c r="I168" s="4"/>
      <c r="J168" s="4"/>
      <c r="K168" s="4"/>
      <c r="L168" s="4">
        <f t="shared" si="86"/>
        <v>0</v>
      </c>
      <c r="M168" s="4">
        <f t="shared" si="82"/>
        <v>0</v>
      </c>
      <c r="N168" s="4"/>
      <c r="O168" s="4">
        <f t="shared" si="84"/>
        <v>0</v>
      </c>
      <c r="P168" s="4"/>
    </row>
    <row r="169" spans="1:16" x14ac:dyDescent="0.25">
      <c r="A169" s="6"/>
      <c r="B169" s="4"/>
      <c r="C169" s="4"/>
      <c r="D169" s="4"/>
      <c r="E169" s="5" t="e">
        <f t="shared" si="85"/>
        <v>#DIV/0!</v>
      </c>
      <c r="F169" s="4"/>
      <c r="G169" s="4"/>
      <c r="H169" s="4">
        <f t="shared" si="83"/>
        <v>0</v>
      </c>
      <c r="I169" s="4"/>
      <c r="J169" s="4"/>
      <c r="K169" s="4"/>
      <c r="L169" s="4">
        <f t="shared" si="86"/>
        <v>0</v>
      </c>
      <c r="M169" s="4">
        <f t="shared" si="82"/>
        <v>0</v>
      </c>
      <c r="N169" s="4"/>
      <c r="O169" s="4">
        <f t="shared" si="84"/>
        <v>0</v>
      </c>
      <c r="P169" s="4"/>
    </row>
    <row r="170" spans="1:16" x14ac:dyDescent="0.25">
      <c r="A170" s="6"/>
      <c r="B170" s="4"/>
      <c r="C170" s="4"/>
      <c r="D170" s="4"/>
      <c r="E170" s="5" t="e">
        <f t="shared" si="85"/>
        <v>#DIV/0!</v>
      </c>
      <c r="F170" s="4"/>
      <c r="G170" s="4"/>
      <c r="H170" s="4">
        <f t="shared" si="83"/>
        <v>0</v>
      </c>
      <c r="I170" s="4"/>
      <c r="J170" s="4"/>
      <c r="K170" s="4"/>
      <c r="L170" s="4">
        <f t="shared" si="86"/>
        <v>0</v>
      </c>
      <c r="M170" s="4">
        <f t="shared" si="82"/>
        <v>0</v>
      </c>
      <c r="N170" s="4"/>
      <c r="O170" s="4">
        <f t="shared" si="84"/>
        <v>0</v>
      </c>
    </row>
    <row r="171" spans="1:16" x14ac:dyDescent="0.25">
      <c r="E171" s="2" t="e">
        <f t="shared" si="85"/>
        <v>#DIV/0!</v>
      </c>
      <c r="H171">
        <f t="shared" si="83"/>
        <v>0</v>
      </c>
      <c r="L171">
        <f t="shared" si="86"/>
        <v>0</v>
      </c>
      <c r="M171">
        <f t="shared" si="82"/>
        <v>0</v>
      </c>
      <c r="O171">
        <f t="shared" si="84"/>
        <v>0</v>
      </c>
    </row>
    <row r="172" spans="1:16" x14ac:dyDescent="0.25">
      <c r="E172" s="2" t="e">
        <f t="shared" si="85"/>
        <v>#DIV/0!</v>
      </c>
      <c r="H172">
        <f t="shared" si="83"/>
        <v>0</v>
      </c>
      <c r="L172">
        <f t="shared" si="86"/>
        <v>0</v>
      </c>
      <c r="M172">
        <f t="shared" si="82"/>
        <v>0</v>
      </c>
      <c r="O172">
        <f t="shared" si="84"/>
        <v>0</v>
      </c>
    </row>
    <row r="173" spans="1:16" x14ac:dyDescent="0.25">
      <c r="E173" s="2" t="e">
        <f t="shared" si="85"/>
        <v>#DIV/0!</v>
      </c>
      <c r="H173">
        <f t="shared" si="83"/>
        <v>0</v>
      </c>
      <c r="L173">
        <f t="shared" si="86"/>
        <v>0</v>
      </c>
      <c r="M173">
        <f t="shared" si="82"/>
        <v>0</v>
      </c>
      <c r="O173">
        <f t="shared" si="84"/>
        <v>0</v>
      </c>
    </row>
    <row r="174" spans="1:16" x14ac:dyDescent="0.25">
      <c r="E174" s="2" t="e">
        <f t="shared" si="85"/>
        <v>#DIV/0!</v>
      </c>
      <c r="H174">
        <f t="shared" si="83"/>
        <v>0</v>
      </c>
      <c r="L174">
        <f t="shared" si="86"/>
        <v>0</v>
      </c>
      <c r="M174">
        <f t="shared" si="82"/>
        <v>0</v>
      </c>
      <c r="O174">
        <f t="shared" si="84"/>
        <v>0</v>
      </c>
    </row>
    <row r="175" spans="1:16" x14ac:dyDescent="0.25">
      <c r="E175" s="2" t="e">
        <f t="shared" si="85"/>
        <v>#DIV/0!</v>
      </c>
      <c r="H175">
        <f t="shared" si="83"/>
        <v>0</v>
      </c>
      <c r="L175">
        <f t="shared" si="86"/>
        <v>0</v>
      </c>
      <c r="M175">
        <f t="shared" si="82"/>
        <v>0</v>
      </c>
      <c r="O175">
        <f t="shared" si="84"/>
        <v>0</v>
      </c>
    </row>
    <row r="176" spans="1:16" x14ac:dyDescent="0.25">
      <c r="E176" s="2" t="e">
        <f t="shared" si="85"/>
        <v>#DIV/0!</v>
      </c>
      <c r="H176">
        <f t="shared" si="83"/>
        <v>0</v>
      </c>
      <c r="L176">
        <f t="shared" si="86"/>
        <v>0</v>
      </c>
      <c r="M176">
        <f t="shared" si="82"/>
        <v>0</v>
      </c>
      <c r="O176">
        <f t="shared" si="84"/>
        <v>0</v>
      </c>
    </row>
    <row r="177" spans="5:15" x14ac:dyDescent="0.25">
      <c r="E177" s="2" t="e">
        <f t="shared" si="85"/>
        <v>#DIV/0!</v>
      </c>
      <c r="H177">
        <f t="shared" si="83"/>
        <v>0</v>
      </c>
      <c r="M177">
        <f t="shared" si="82"/>
        <v>0</v>
      </c>
      <c r="O177">
        <f t="shared" si="84"/>
        <v>0</v>
      </c>
    </row>
    <row r="178" spans="5:15" x14ac:dyDescent="0.25">
      <c r="E178" s="2" t="e">
        <f t="shared" si="85"/>
        <v>#DIV/0!</v>
      </c>
      <c r="H178">
        <f t="shared" si="83"/>
        <v>0</v>
      </c>
      <c r="M178">
        <f t="shared" si="82"/>
        <v>0</v>
      </c>
      <c r="O178">
        <f t="shared" si="84"/>
        <v>0</v>
      </c>
    </row>
    <row r="179" spans="5:15" x14ac:dyDescent="0.25">
      <c r="E179" s="2" t="e">
        <f t="shared" si="85"/>
        <v>#DIV/0!</v>
      </c>
      <c r="H179">
        <f t="shared" si="83"/>
        <v>0</v>
      </c>
      <c r="M179">
        <f t="shared" si="82"/>
        <v>0</v>
      </c>
      <c r="O179">
        <f t="shared" si="84"/>
        <v>0</v>
      </c>
    </row>
    <row r="180" spans="5:15" x14ac:dyDescent="0.25">
      <c r="E180" s="2" t="e">
        <f t="shared" si="85"/>
        <v>#DIV/0!</v>
      </c>
      <c r="H180">
        <f t="shared" si="83"/>
        <v>0</v>
      </c>
      <c r="M180">
        <f t="shared" si="82"/>
        <v>0</v>
      </c>
      <c r="O180">
        <f t="shared" si="84"/>
        <v>0</v>
      </c>
    </row>
    <row r="181" spans="5:15" x14ac:dyDescent="0.25">
      <c r="E181" s="2" t="e">
        <f t="shared" si="85"/>
        <v>#DIV/0!</v>
      </c>
      <c r="H181">
        <f t="shared" si="83"/>
        <v>0</v>
      </c>
      <c r="M181">
        <f t="shared" si="82"/>
        <v>0</v>
      </c>
      <c r="O181">
        <f t="shared" si="84"/>
        <v>0</v>
      </c>
    </row>
    <row r="182" spans="5:15" x14ac:dyDescent="0.25">
      <c r="E182" s="2" t="e">
        <f t="shared" si="85"/>
        <v>#DIV/0!</v>
      </c>
      <c r="H182">
        <f t="shared" si="83"/>
        <v>0</v>
      </c>
      <c r="M182">
        <f t="shared" si="82"/>
        <v>0</v>
      </c>
      <c r="O182">
        <f t="shared" si="84"/>
        <v>0</v>
      </c>
    </row>
    <row r="183" spans="5:15" x14ac:dyDescent="0.25">
      <c r="E183" s="2" t="e">
        <f t="shared" si="85"/>
        <v>#DIV/0!</v>
      </c>
      <c r="H183">
        <f t="shared" si="83"/>
        <v>0</v>
      </c>
      <c r="M183">
        <f t="shared" si="82"/>
        <v>0</v>
      </c>
      <c r="O183">
        <f t="shared" si="84"/>
        <v>0</v>
      </c>
    </row>
    <row r="184" spans="5:15" x14ac:dyDescent="0.25">
      <c r="E184" s="2" t="e">
        <f t="shared" si="85"/>
        <v>#DIV/0!</v>
      </c>
      <c r="H184">
        <f t="shared" si="83"/>
        <v>0</v>
      </c>
      <c r="M184">
        <f t="shared" si="82"/>
        <v>0</v>
      </c>
      <c r="O184">
        <f t="shared" si="84"/>
        <v>0</v>
      </c>
    </row>
    <row r="185" spans="5:15" x14ac:dyDescent="0.25">
      <c r="E185" s="2" t="e">
        <f t="shared" si="85"/>
        <v>#DIV/0!</v>
      </c>
      <c r="H185">
        <f t="shared" si="83"/>
        <v>0</v>
      </c>
      <c r="M185">
        <f t="shared" si="82"/>
        <v>0</v>
      </c>
      <c r="O185">
        <f t="shared" si="84"/>
        <v>0</v>
      </c>
    </row>
    <row r="186" spans="5:15" x14ac:dyDescent="0.25">
      <c r="E186" s="2" t="e">
        <f t="shared" si="85"/>
        <v>#DIV/0!</v>
      </c>
      <c r="H186">
        <f t="shared" si="83"/>
        <v>0</v>
      </c>
      <c r="M186">
        <f t="shared" si="82"/>
        <v>0</v>
      </c>
      <c r="O186">
        <f t="shared" si="84"/>
        <v>0</v>
      </c>
    </row>
    <row r="187" spans="5:15" x14ac:dyDescent="0.25">
      <c r="E187" s="2" t="e">
        <f t="shared" si="85"/>
        <v>#DIV/0!</v>
      </c>
      <c r="H187">
        <f t="shared" si="83"/>
        <v>0</v>
      </c>
      <c r="M187">
        <f t="shared" si="82"/>
        <v>0</v>
      </c>
      <c r="O187">
        <f t="shared" si="84"/>
        <v>0</v>
      </c>
    </row>
    <row r="188" spans="5:15" x14ac:dyDescent="0.25">
      <c r="E188" s="2" t="e">
        <f t="shared" si="85"/>
        <v>#DIV/0!</v>
      </c>
      <c r="H188">
        <f t="shared" si="83"/>
        <v>0</v>
      </c>
      <c r="M188">
        <f t="shared" si="82"/>
        <v>0</v>
      </c>
      <c r="O188">
        <f t="shared" si="84"/>
        <v>0</v>
      </c>
    </row>
    <row r="189" spans="5:15" x14ac:dyDescent="0.25">
      <c r="E189" s="2" t="e">
        <f t="shared" si="85"/>
        <v>#DIV/0!</v>
      </c>
      <c r="H189">
        <f t="shared" si="83"/>
        <v>0</v>
      </c>
      <c r="M189">
        <f t="shared" si="82"/>
        <v>0</v>
      </c>
      <c r="O189">
        <f t="shared" si="84"/>
        <v>0</v>
      </c>
    </row>
    <row r="190" spans="5:15" x14ac:dyDescent="0.25">
      <c r="E190" s="2" t="e">
        <f t="shared" si="85"/>
        <v>#DIV/0!</v>
      </c>
      <c r="H190">
        <f t="shared" si="83"/>
        <v>0</v>
      </c>
      <c r="M190">
        <f t="shared" si="82"/>
        <v>0</v>
      </c>
      <c r="O190">
        <f t="shared" si="84"/>
        <v>0</v>
      </c>
    </row>
    <row r="191" spans="5:15" x14ac:dyDescent="0.25">
      <c r="E191" s="2" t="e">
        <f t="shared" si="85"/>
        <v>#DIV/0!</v>
      </c>
      <c r="H191">
        <f t="shared" si="83"/>
        <v>0</v>
      </c>
      <c r="M191">
        <f t="shared" si="82"/>
        <v>0</v>
      </c>
      <c r="O191">
        <f t="shared" si="84"/>
        <v>0</v>
      </c>
    </row>
    <row r="192" spans="5:15" x14ac:dyDescent="0.25">
      <c r="E192" s="2" t="e">
        <f t="shared" si="85"/>
        <v>#DIV/0!</v>
      </c>
      <c r="H192">
        <f t="shared" si="83"/>
        <v>0</v>
      </c>
      <c r="M192">
        <f t="shared" si="82"/>
        <v>0</v>
      </c>
      <c r="O192">
        <f t="shared" si="84"/>
        <v>0</v>
      </c>
    </row>
    <row r="193" spans="5:15" x14ac:dyDescent="0.25">
      <c r="E193" s="2" t="e">
        <f t="shared" si="85"/>
        <v>#DIV/0!</v>
      </c>
      <c r="H193">
        <f t="shared" si="83"/>
        <v>0</v>
      </c>
      <c r="M193">
        <f t="shared" si="82"/>
        <v>0</v>
      </c>
      <c r="O193">
        <f t="shared" si="84"/>
        <v>0</v>
      </c>
    </row>
    <row r="194" spans="5:15" x14ac:dyDescent="0.25">
      <c r="E194" s="2" t="e">
        <f t="shared" si="85"/>
        <v>#DIV/0!</v>
      </c>
      <c r="H194">
        <f t="shared" si="83"/>
        <v>0</v>
      </c>
      <c r="M194">
        <f t="shared" si="82"/>
        <v>0</v>
      </c>
      <c r="O194">
        <f t="shared" si="84"/>
        <v>0</v>
      </c>
    </row>
    <row r="195" spans="5:15" x14ac:dyDescent="0.25">
      <c r="E195" s="2" t="e">
        <f t="shared" si="85"/>
        <v>#DIV/0!</v>
      </c>
      <c r="H195">
        <f t="shared" si="83"/>
        <v>0</v>
      </c>
      <c r="M195">
        <f t="shared" si="82"/>
        <v>0</v>
      </c>
      <c r="O195">
        <f t="shared" si="84"/>
        <v>0</v>
      </c>
    </row>
    <row r="196" spans="5:15" x14ac:dyDescent="0.25">
      <c r="E196" t="e">
        <f t="shared" si="85"/>
        <v>#DIV/0!</v>
      </c>
      <c r="H196">
        <f t="shared" si="83"/>
        <v>0</v>
      </c>
      <c r="M196">
        <f t="shared" si="82"/>
        <v>0</v>
      </c>
      <c r="O196">
        <f t="shared" si="84"/>
        <v>0</v>
      </c>
    </row>
    <row r="197" spans="5:15" x14ac:dyDescent="0.25">
      <c r="E197" t="e">
        <f t="shared" si="85"/>
        <v>#DIV/0!</v>
      </c>
      <c r="H197">
        <f t="shared" si="83"/>
        <v>0</v>
      </c>
      <c r="M197">
        <f t="shared" si="82"/>
        <v>0</v>
      </c>
      <c r="O197">
        <f t="shared" si="84"/>
        <v>0</v>
      </c>
    </row>
    <row r="198" spans="5:15" x14ac:dyDescent="0.25">
      <c r="E198" t="e">
        <f t="shared" si="85"/>
        <v>#DIV/0!</v>
      </c>
      <c r="H198">
        <f t="shared" si="83"/>
        <v>0</v>
      </c>
      <c r="M198">
        <f t="shared" si="82"/>
        <v>0</v>
      </c>
      <c r="O198">
        <f t="shared" si="84"/>
        <v>0</v>
      </c>
    </row>
    <row r="199" spans="5:15" x14ac:dyDescent="0.25">
      <c r="E199" t="e">
        <f t="shared" si="85"/>
        <v>#DIV/0!</v>
      </c>
      <c r="H199">
        <f t="shared" si="83"/>
        <v>0</v>
      </c>
      <c r="M199">
        <f t="shared" si="82"/>
        <v>0</v>
      </c>
      <c r="O199">
        <f t="shared" si="84"/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81"/>
  <sheetViews>
    <sheetView zoomScale="160" zoomScaleNormal="160" workbookViewId="0">
      <selection activeCell="H4" sqref="H4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22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90</v>
      </c>
      <c r="B3" s="3">
        <f>1*2</f>
        <v>2</v>
      </c>
      <c r="C3" s="3">
        <f>1*2</f>
        <v>2</v>
      </c>
      <c r="D3" s="3"/>
      <c r="E3" s="2">
        <f t="shared" ref="E3:E10" si="0">(B3)/(B3+C3+D3)</f>
        <v>0.5</v>
      </c>
      <c r="F3" s="3">
        <f>5+6+10+1</f>
        <v>22</v>
      </c>
      <c r="G3" s="3">
        <f>4+11+9+6</f>
        <v>30</v>
      </c>
      <c r="H3">
        <f t="shared" ref="H3:H8" si="1">F3-G3</f>
        <v>-8</v>
      </c>
      <c r="K3">
        <f>20*1</f>
        <v>20</v>
      </c>
      <c r="L3">
        <f t="shared" ref="L3:L10" si="2">B3*10</f>
        <v>20</v>
      </c>
      <c r="M3">
        <f t="shared" ref="M3:M10" si="3">D3*5</f>
        <v>0</v>
      </c>
      <c r="N3">
        <f>10*1</f>
        <v>10</v>
      </c>
      <c r="O3">
        <f t="shared" ref="O3:O9" si="4">SUM(I3:N3)</f>
        <v>50</v>
      </c>
    </row>
    <row r="4" spans="1:27" x14ac:dyDescent="0.25">
      <c r="A4" s="3" t="s">
        <v>28</v>
      </c>
      <c r="B4" s="3">
        <f>1*2</f>
        <v>2</v>
      </c>
      <c r="C4" s="3">
        <f>1*1</f>
        <v>1</v>
      </c>
      <c r="D4" s="3"/>
      <c r="E4" s="2">
        <f t="shared" ref="E4" si="5">(B4)/(B4+C4+D4)</f>
        <v>0.66666666666666663</v>
      </c>
      <c r="F4" s="3">
        <f>10+6+5</f>
        <v>21</v>
      </c>
      <c r="G4" s="3">
        <f>4+3+11</f>
        <v>18</v>
      </c>
      <c r="H4">
        <f t="shared" si="1"/>
        <v>3</v>
      </c>
      <c r="J4">
        <f>40*1</f>
        <v>40</v>
      </c>
      <c r="L4">
        <f t="shared" ref="L4" si="6">B4*10</f>
        <v>20</v>
      </c>
      <c r="M4">
        <f t="shared" ref="M4" si="7">D4*5</f>
        <v>0</v>
      </c>
      <c r="N4">
        <f>10*1</f>
        <v>10</v>
      </c>
      <c r="O4">
        <f t="shared" ref="O4" si="8">SUM(I4:N4)</f>
        <v>70</v>
      </c>
    </row>
    <row r="5" spans="1:27" x14ac:dyDescent="0.25">
      <c r="A5" s="3" t="s">
        <v>123</v>
      </c>
      <c r="B5" s="3"/>
      <c r="C5" s="3">
        <f>1*2</f>
        <v>2</v>
      </c>
      <c r="D5" s="3">
        <f>1*1</f>
        <v>1</v>
      </c>
      <c r="E5" s="2">
        <f>(B5)/(B5+C5+D5)</f>
        <v>0</v>
      </c>
      <c r="F5" s="3">
        <f>4+3+7</f>
        <v>14</v>
      </c>
      <c r="G5" s="3">
        <f>6+3+9</f>
        <v>18</v>
      </c>
      <c r="H5">
        <f t="shared" si="1"/>
        <v>-4</v>
      </c>
      <c r="K5">
        <f>20*1</f>
        <v>20</v>
      </c>
      <c r="L5">
        <f t="shared" si="2"/>
        <v>0</v>
      </c>
      <c r="M5">
        <f t="shared" si="3"/>
        <v>5</v>
      </c>
      <c r="N5">
        <f>10*1</f>
        <v>10</v>
      </c>
      <c r="O5">
        <f t="shared" ref="O5" si="9">SUM(I5:N5)</f>
        <v>35</v>
      </c>
    </row>
    <row r="6" spans="1:27" x14ac:dyDescent="0.25">
      <c r="A6" s="3" t="s">
        <v>122</v>
      </c>
      <c r="B6" s="3">
        <f>1*2</f>
        <v>2</v>
      </c>
      <c r="C6" s="3"/>
      <c r="D6" s="3">
        <f>1*1</f>
        <v>1</v>
      </c>
      <c r="E6" s="2">
        <f>(B6)/(B6+C6+D6)</f>
        <v>0.66666666666666663</v>
      </c>
      <c r="F6" s="3">
        <f>3+8+4</f>
        <v>15</v>
      </c>
      <c r="G6" s="3">
        <f>3+1+2</f>
        <v>6</v>
      </c>
      <c r="H6">
        <f t="shared" si="1"/>
        <v>9</v>
      </c>
      <c r="I6">
        <f>60*1</f>
        <v>60</v>
      </c>
      <c r="L6">
        <f t="shared" ref="L6" si="10">B6*10</f>
        <v>20</v>
      </c>
      <c r="M6">
        <f t="shared" ref="M6" si="11">D6*5</f>
        <v>5</v>
      </c>
      <c r="N6">
        <f>10*1</f>
        <v>10</v>
      </c>
      <c r="O6">
        <f t="shared" ref="O6" si="12">SUM(I6:N6)</f>
        <v>95</v>
      </c>
    </row>
    <row r="7" spans="1:27" x14ac:dyDescent="0.25">
      <c r="A7" s="3" t="s">
        <v>33</v>
      </c>
      <c r="B7" s="3">
        <f>1*6</f>
        <v>6</v>
      </c>
      <c r="C7" s="3">
        <f>1*1</f>
        <v>1</v>
      </c>
      <c r="D7" s="3"/>
      <c r="E7" s="2">
        <f t="shared" ref="E7" si="13">(B7)/(B7+C7+D7)</f>
        <v>0.8571428571428571</v>
      </c>
      <c r="F7" s="3">
        <f>5+11+6+11+3+4+11</f>
        <v>51</v>
      </c>
      <c r="G7" s="3">
        <f>4+6+1+1+6+1+5</f>
        <v>24</v>
      </c>
      <c r="H7">
        <f t="shared" si="1"/>
        <v>27</v>
      </c>
      <c r="I7">
        <f>60*2</f>
        <v>120</v>
      </c>
      <c r="L7">
        <f t="shared" ref="L7" si="14">B7*10</f>
        <v>60</v>
      </c>
      <c r="M7">
        <f t="shared" ref="M7" si="15">D7*5</f>
        <v>0</v>
      </c>
      <c r="N7">
        <f>10*2</f>
        <v>20</v>
      </c>
      <c r="O7">
        <f t="shared" ref="O7" si="16">SUM(I7:N7)</f>
        <v>200</v>
      </c>
    </row>
    <row r="8" spans="1:27" x14ac:dyDescent="0.25">
      <c r="A8" s="3" t="s">
        <v>99</v>
      </c>
      <c r="B8" s="3">
        <f>1*2</f>
        <v>2</v>
      </c>
      <c r="C8" s="3">
        <f>1*8</f>
        <v>8</v>
      </c>
      <c r="D8" s="3"/>
      <c r="E8" s="2">
        <f>(B8)/(B8+C8+D8)</f>
        <v>0.2</v>
      </c>
      <c r="F8" s="3">
        <f>4+4+9+6+1+9+2+1+4+1</f>
        <v>41</v>
      </c>
      <c r="G8" s="3">
        <f>5+5+10+4+8+7+4+11+10+4</f>
        <v>68</v>
      </c>
      <c r="H8">
        <f t="shared" si="1"/>
        <v>-27</v>
      </c>
      <c r="J8">
        <f>40*2</f>
        <v>80</v>
      </c>
      <c r="K8">
        <f>20*1</f>
        <v>20</v>
      </c>
      <c r="L8">
        <f t="shared" si="2"/>
        <v>20</v>
      </c>
      <c r="M8">
        <f t="shared" si="3"/>
        <v>0</v>
      </c>
      <c r="N8">
        <f>10*3</f>
        <v>30</v>
      </c>
      <c r="O8">
        <f t="shared" ref="O8" si="17">SUM(I8:N8)</f>
        <v>150</v>
      </c>
    </row>
    <row r="9" spans="1:27" x14ac:dyDescent="0.25">
      <c r="B9" s="3"/>
      <c r="C9" s="3"/>
      <c r="D9" s="3"/>
      <c r="E9" s="2" t="e">
        <f t="shared" si="0"/>
        <v>#DIV/0!</v>
      </c>
      <c r="F9" s="3"/>
      <c r="G9" s="3"/>
      <c r="H9">
        <f t="shared" ref="H9" si="18">F9-G9</f>
        <v>0</v>
      </c>
      <c r="L9">
        <f t="shared" si="2"/>
        <v>0</v>
      </c>
      <c r="M9">
        <f t="shared" si="3"/>
        <v>0</v>
      </c>
      <c r="O9">
        <f t="shared" si="4"/>
        <v>0</v>
      </c>
    </row>
    <row r="10" spans="1:27" x14ac:dyDescent="0.25">
      <c r="B10" s="3"/>
      <c r="C10" s="3"/>
      <c r="D10" s="3"/>
      <c r="E10" s="2" t="e">
        <f t="shared" si="0"/>
        <v>#DIV/0!</v>
      </c>
      <c r="F10" s="3"/>
      <c r="G10" s="3"/>
      <c r="H10">
        <f>F10-G10</f>
        <v>0</v>
      </c>
      <c r="L10">
        <f t="shared" si="2"/>
        <v>0</v>
      </c>
      <c r="M10">
        <f t="shared" si="3"/>
        <v>0</v>
      </c>
      <c r="O10">
        <f t="shared" ref="O10" si="19">SUM(I10:N10)</f>
        <v>0</v>
      </c>
    </row>
    <row r="11" spans="1:27" x14ac:dyDescent="0.25">
      <c r="B11" s="3"/>
      <c r="C11" s="3"/>
      <c r="D11" s="3"/>
      <c r="E11" s="2" t="e">
        <f t="shared" ref="E11" si="20">(B11)/(B11+C11+D11)</f>
        <v>#DIV/0!</v>
      </c>
      <c r="F11" s="3"/>
      <c r="G11" s="3"/>
      <c r="H11">
        <f t="shared" ref="H11" si="21">F11-G11</f>
        <v>0</v>
      </c>
      <c r="L11">
        <f t="shared" ref="L11:L12" si="22">B11*10</f>
        <v>0</v>
      </c>
      <c r="M11">
        <f t="shared" ref="M11:M12" si="23">D11*5</f>
        <v>0</v>
      </c>
      <c r="O11">
        <f t="shared" ref="O11:O12" si="24">SUM(I11:N11)</f>
        <v>0</v>
      </c>
    </row>
    <row r="12" spans="1:27" x14ac:dyDescent="0.25">
      <c r="B12" s="3"/>
      <c r="C12" s="3"/>
      <c r="D12" s="3"/>
      <c r="E12" s="2" t="e">
        <f>(B12)/(B12+C12+D12)</f>
        <v>#DIV/0!</v>
      </c>
      <c r="F12" s="3"/>
      <c r="G12" s="3"/>
      <c r="H12">
        <f>F12-G12</f>
        <v>0</v>
      </c>
      <c r="L12">
        <f t="shared" si="22"/>
        <v>0</v>
      </c>
      <c r="M12">
        <f t="shared" si="23"/>
        <v>0</v>
      </c>
      <c r="O12">
        <f t="shared" si="24"/>
        <v>0</v>
      </c>
    </row>
    <row r="13" spans="1:27" x14ac:dyDescent="0.25">
      <c r="B13" s="3"/>
      <c r="C13" s="3"/>
      <c r="D13" s="3"/>
      <c r="E13" s="2" t="e">
        <f t="shared" ref="E13:E81" si="25">(B13)/(B13+C13+D13)</f>
        <v>#DIV/0!</v>
      </c>
      <c r="F13" s="3"/>
      <c r="G13" s="3"/>
      <c r="H13">
        <f t="shared" ref="H13:H16" si="26">F13-G13</f>
        <v>0</v>
      </c>
      <c r="L13">
        <f t="shared" ref="L13:L71" si="27">B13*10</f>
        <v>0</v>
      </c>
      <c r="M13">
        <f t="shared" ref="M13:M81" si="28">D13*5</f>
        <v>0</v>
      </c>
      <c r="O13">
        <f t="shared" ref="O13:O15" si="29">SUM(I13:N13)</f>
        <v>0</v>
      </c>
    </row>
    <row r="14" spans="1:27" x14ac:dyDescent="0.25">
      <c r="B14" s="3"/>
      <c r="C14" s="3"/>
      <c r="D14" s="3"/>
      <c r="E14" s="2" t="e">
        <f t="shared" si="25"/>
        <v>#DIV/0!</v>
      </c>
      <c r="F14" s="3"/>
      <c r="G14" s="3"/>
      <c r="H14">
        <f>F14-G14</f>
        <v>0</v>
      </c>
      <c r="L14">
        <f t="shared" si="27"/>
        <v>0</v>
      </c>
      <c r="M14">
        <f t="shared" si="28"/>
        <v>0</v>
      </c>
      <c r="O14">
        <f t="shared" si="29"/>
        <v>0</v>
      </c>
    </row>
    <row r="15" spans="1:27" x14ac:dyDescent="0.25">
      <c r="B15" s="3"/>
      <c r="C15" s="3"/>
      <c r="D15" s="3"/>
      <c r="E15" s="2" t="e">
        <f t="shared" si="25"/>
        <v>#DIV/0!</v>
      </c>
      <c r="F15" s="3"/>
      <c r="G15" s="3"/>
      <c r="H15">
        <f>F15-G15</f>
        <v>0</v>
      </c>
      <c r="L15">
        <f t="shared" si="27"/>
        <v>0</v>
      </c>
      <c r="M15">
        <f t="shared" si="28"/>
        <v>0</v>
      </c>
      <c r="O15">
        <f t="shared" si="29"/>
        <v>0</v>
      </c>
    </row>
    <row r="16" spans="1:27" x14ac:dyDescent="0.25">
      <c r="B16" s="3"/>
      <c r="C16" s="3"/>
      <c r="D16" s="3"/>
      <c r="E16" s="2" t="e">
        <f t="shared" si="25"/>
        <v>#DIV/0!</v>
      </c>
      <c r="F16" s="3"/>
      <c r="G16" s="3"/>
      <c r="H16">
        <f t="shared" si="26"/>
        <v>0</v>
      </c>
      <c r="L16">
        <f t="shared" si="27"/>
        <v>0</v>
      </c>
      <c r="M16">
        <f t="shared" si="28"/>
        <v>0</v>
      </c>
      <c r="O16">
        <f t="shared" ref="O16" si="30">SUM(I16:N16)</f>
        <v>0</v>
      </c>
    </row>
    <row r="17" spans="2:15" x14ac:dyDescent="0.25">
      <c r="B17" s="3"/>
      <c r="C17" s="3"/>
      <c r="D17" s="3"/>
      <c r="E17" s="2" t="e">
        <f>(B17)/(B17+C17+D17)</f>
        <v>#DIV/0!</v>
      </c>
      <c r="F17" s="3"/>
      <c r="G17" s="3"/>
      <c r="H17">
        <f t="shared" ref="H17:H24" si="31">F17-G17</f>
        <v>0</v>
      </c>
      <c r="L17">
        <f t="shared" si="27"/>
        <v>0</v>
      </c>
      <c r="M17">
        <f t="shared" si="28"/>
        <v>0</v>
      </c>
      <c r="O17">
        <f t="shared" ref="O17" si="32">SUM(I17:N17)</f>
        <v>0</v>
      </c>
    </row>
    <row r="18" spans="2:15" x14ac:dyDescent="0.25">
      <c r="B18" s="3"/>
      <c r="C18" s="3"/>
      <c r="D18" s="3"/>
      <c r="E18" s="2" t="e">
        <f>(B18)/(B18+C18+D18)</f>
        <v>#DIV/0!</v>
      </c>
      <c r="F18" s="3"/>
      <c r="G18" s="3"/>
      <c r="H18">
        <f t="shared" si="31"/>
        <v>0</v>
      </c>
      <c r="L18">
        <f t="shared" si="27"/>
        <v>0</v>
      </c>
      <c r="M18">
        <f t="shared" si="28"/>
        <v>0</v>
      </c>
      <c r="O18">
        <f t="shared" ref="O18" si="33">SUM(I18:N18)</f>
        <v>0</v>
      </c>
    </row>
    <row r="19" spans="2:15" x14ac:dyDescent="0.25">
      <c r="B19" s="3"/>
      <c r="C19" s="3"/>
      <c r="D19" s="3"/>
      <c r="E19" s="2" t="e">
        <f t="shared" si="25"/>
        <v>#DIV/0!</v>
      </c>
      <c r="F19" s="3"/>
      <c r="G19" s="3"/>
      <c r="H19">
        <f t="shared" si="31"/>
        <v>0</v>
      </c>
      <c r="L19">
        <f t="shared" si="27"/>
        <v>0</v>
      </c>
      <c r="M19">
        <f t="shared" si="28"/>
        <v>0</v>
      </c>
      <c r="O19">
        <f t="shared" ref="O19" si="34">SUM(I19:N19)</f>
        <v>0</v>
      </c>
    </row>
    <row r="20" spans="2:15" x14ac:dyDescent="0.25">
      <c r="B20" s="3"/>
      <c r="C20" s="3"/>
      <c r="D20" s="3"/>
      <c r="E20" s="2" t="e">
        <f t="shared" ref="E20" si="35">(B20)/(B20+C20+D20)</f>
        <v>#DIV/0!</v>
      </c>
      <c r="F20" s="3"/>
      <c r="G20" s="3"/>
      <c r="H20">
        <f t="shared" si="31"/>
        <v>0</v>
      </c>
      <c r="L20">
        <f t="shared" ref="L20:L21" si="36">B20*10</f>
        <v>0</v>
      </c>
      <c r="M20">
        <f t="shared" ref="M20:M21" si="37">D20*5</f>
        <v>0</v>
      </c>
      <c r="O20">
        <f t="shared" ref="O20" si="38">SUM(I20:N20)</f>
        <v>0</v>
      </c>
    </row>
    <row r="21" spans="2:15" x14ac:dyDescent="0.25">
      <c r="B21" s="3"/>
      <c r="C21" s="3"/>
      <c r="D21" s="3"/>
      <c r="E21" s="2" t="e">
        <f>(B21)/(B21+C21+D21)</f>
        <v>#DIV/0!</v>
      </c>
      <c r="F21" s="3"/>
      <c r="G21" s="3"/>
      <c r="H21">
        <f t="shared" si="31"/>
        <v>0</v>
      </c>
      <c r="L21">
        <f t="shared" si="36"/>
        <v>0</v>
      </c>
      <c r="M21">
        <f t="shared" si="37"/>
        <v>0</v>
      </c>
      <c r="O21">
        <f t="shared" ref="O21" si="39">SUM(I21:N21)</f>
        <v>0</v>
      </c>
    </row>
    <row r="22" spans="2:15" x14ac:dyDescent="0.25">
      <c r="B22" s="3"/>
      <c r="C22" s="3"/>
      <c r="D22" s="3"/>
      <c r="E22" s="2" t="e">
        <f>(B22)/(B22+C22+D22)</f>
        <v>#DIV/0!</v>
      </c>
      <c r="F22" s="3"/>
      <c r="G22" s="3"/>
      <c r="H22">
        <f t="shared" si="31"/>
        <v>0</v>
      </c>
      <c r="L22">
        <f t="shared" ref="L22:L23" si="40">B22*10</f>
        <v>0</v>
      </c>
      <c r="M22">
        <f t="shared" ref="M22:M23" si="41">D22*5</f>
        <v>0</v>
      </c>
      <c r="O22">
        <f t="shared" ref="O22" si="42">SUM(I22:N22)</f>
        <v>0</v>
      </c>
    </row>
    <row r="23" spans="2:15" x14ac:dyDescent="0.25">
      <c r="B23" s="3"/>
      <c r="C23" s="3"/>
      <c r="D23" s="3"/>
      <c r="E23" s="2" t="e">
        <f>(B23)/(B23+C23+D23)</f>
        <v>#DIV/0!</v>
      </c>
      <c r="F23" s="3"/>
      <c r="G23" s="3"/>
      <c r="H23">
        <f t="shared" si="31"/>
        <v>0</v>
      </c>
      <c r="L23">
        <f t="shared" si="40"/>
        <v>0</v>
      </c>
      <c r="M23">
        <f t="shared" si="41"/>
        <v>0</v>
      </c>
      <c r="O23">
        <f t="shared" ref="O23" si="43">SUM(I23:N23)</f>
        <v>0</v>
      </c>
    </row>
    <row r="24" spans="2:15" x14ac:dyDescent="0.25">
      <c r="B24" s="3"/>
      <c r="C24" s="3"/>
      <c r="D24" s="3"/>
      <c r="E24" s="2" t="e">
        <f>(B24)/(B24+C24+D24)</f>
        <v>#DIV/0!</v>
      </c>
      <c r="F24" s="3"/>
      <c r="G24" s="3"/>
      <c r="H24">
        <f t="shared" si="31"/>
        <v>0</v>
      </c>
      <c r="L24">
        <f t="shared" ref="L24" si="44">B24*10</f>
        <v>0</v>
      </c>
      <c r="M24">
        <f t="shared" ref="M24" si="45">D24*5</f>
        <v>0</v>
      </c>
      <c r="O24">
        <f t="shared" ref="O24" si="46">SUM(I24:N24)</f>
        <v>0</v>
      </c>
    </row>
    <row r="25" spans="2:15" x14ac:dyDescent="0.25">
      <c r="B25" s="3"/>
      <c r="C25" s="3"/>
      <c r="D25" s="3"/>
      <c r="E25" s="2" t="e">
        <f t="shared" si="25"/>
        <v>#DIV/0!</v>
      </c>
      <c r="F25" s="3"/>
      <c r="G25" s="3"/>
      <c r="H25">
        <f t="shared" ref="H25:H68" si="47">F25-G25</f>
        <v>0</v>
      </c>
      <c r="L25">
        <f t="shared" si="27"/>
        <v>0</v>
      </c>
      <c r="M25">
        <f t="shared" si="28"/>
        <v>0</v>
      </c>
      <c r="O25">
        <f t="shared" ref="O25" si="48">SUM(I25:N25)</f>
        <v>0</v>
      </c>
    </row>
    <row r="26" spans="2:15" x14ac:dyDescent="0.25">
      <c r="B26" s="3"/>
      <c r="C26" s="3"/>
      <c r="D26" s="3"/>
      <c r="E26" s="2" t="e">
        <f t="shared" si="25"/>
        <v>#DIV/0!</v>
      </c>
      <c r="F26" s="3"/>
      <c r="G26" s="3"/>
      <c r="H26">
        <f t="shared" si="47"/>
        <v>0</v>
      </c>
      <c r="L26">
        <f t="shared" si="27"/>
        <v>0</v>
      </c>
      <c r="M26">
        <f t="shared" si="28"/>
        <v>0</v>
      </c>
      <c r="O26">
        <f t="shared" ref="O26" si="49">SUM(I26:N26)</f>
        <v>0</v>
      </c>
    </row>
    <row r="27" spans="2:15" x14ac:dyDescent="0.25">
      <c r="B27" s="3"/>
      <c r="C27" s="3"/>
      <c r="D27" s="3"/>
      <c r="E27" s="2" t="e">
        <f t="shared" si="25"/>
        <v>#DIV/0!</v>
      </c>
      <c r="F27" s="3"/>
      <c r="G27" s="3"/>
      <c r="H27">
        <f t="shared" si="47"/>
        <v>0</v>
      </c>
      <c r="L27">
        <f t="shared" si="27"/>
        <v>0</v>
      </c>
      <c r="M27">
        <f t="shared" si="28"/>
        <v>0</v>
      </c>
      <c r="O27">
        <f t="shared" ref="O27:O34" si="50">SUM(I27:N27)</f>
        <v>0</v>
      </c>
    </row>
    <row r="28" spans="2:15" x14ac:dyDescent="0.25">
      <c r="B28" s="3"/>
      <c r="C28" s="3"/>
      <c r="D28" s="3"/>
      <c r="E28" s="2" t="e">
        <f t="shared" si="25"/>
        <v>#DIV/0!</v>
      </c>
      <c r="F28" s="3"/>
      <c r="G28" s="3"/>
      <c r="H28">
        <f t="shared" si="47"/>
        <v>0</v>
      </c>
      <c r="L28">
        <f t="shared" si="27"/>
        <v>0</v>
      </c>
      <c r="M28">
        <f t="shared" si="28"/>
        <v>0</v>
      </c>
      <c r="O28">
        <f t="shared" ref="O28:O29" si="51">SUM(I28:N28)</f>
        <v>0</v>
      </c>
    </row>
    <row r="29" spans="2:15" x14ac:dyDescent="0.25">
      <c r="B29" s="3"/>
      <c r="C29" s="3"/>
      <c r="D29" s="3"/>
      <c r="E29" s="2" t="e">
        <f t="shared" si="25"/>
        <v>#DIV/0!</v>
      </c>
      <c r="F29" s="3"/>
      <c r="G29" s="3"/>
      <c r="H29">
        <f t="shared" si="47"/>
        <v>0</v>
      </c>
      <c r="L29">
        <f t="shared" si="27"/>
        <v>0</v>
      </c>
      <c r="M29">
        <f t="shared" si="28"/>
        <v>0</v>
      </c>
      <c r="O29">
        <f t="shared" si="51"/>
        <v>0</v>
      </c>
    </row>
    <row r="30" spans="2:15" x14ac:dyDescent="0.25">
      <c r="B30" s="3"/>
      <c r="C30" s="3"/>
      <c r="D30" s="3"/>
      <c r="E30" s="2" t="e">
        <f t="shared" si="25"/>
        <v>#DIV/0!</v>
      </c>
      <c r="F30" s="3"/>
      <c r="G30" s="3"/>
      <c r="H30">
        <f t="shared" si="47"/>
        <v>0</v>
      </c>
      <c r="L30">
        <f t="shared" si="27"/>
        <v>0</v>
      </c>
      <c r="M30">
        <f t="shared" si="28"/>
        <v>0</v>
      </c>
      <c r="O30">
        <f t="shared" ref="O30:O31" si="52">SUM(I30:N30)</f>
        <v>0</v>
      </c>
    </row>
    <row r="31" spans="2:15" x14ac:dyDescent="0.25">
      <c r="B31" s="3"/>
      <c r="C31" s="3"/>
      <c r="D31" s="3"/>
      <c r="E31" s="2" t="e">
        <f t="shared" si="25"/>
        <v>#DIV/0!</v>
      </c>
      <c r="F31" s="3"/>
      <c r="G31" s="3"/>
      <c r="H31">
        <f t="shared" si="47"/>
        <v>0</v>
      </c>
      <c r="L31">
        <f t="shared" si="27"/>
        <v>0</v>
      </c>
      <c r="M31">
        <f t="shared" si="28"/>
        <v>0</v>
      </c>
      <c r="O31">
        <f t="shared" si="52"/>
        <v>0</v>
      </c>
    </row>
    <row r="32" spans="2:15" x14ac:dyDescent="0.25">
      <c r="B32" s="3"/>
      <c r="C32" s="3"/>
      <c r="D32" s="3"/>
      <c r="E32" s="2" t="e">
        <f t="shared" si="25"/>
        <v>#DIV/0!</v>
      </c>
      <c r="F32" s="3"/>
      <c r="G32" s="3"/>
      <c r="H32">
        <f t="shared" si="47"/>
        <v>0</v>
      </c>
      <c r="L32">
        <f t="shared" si="27"/>
        <v>0</v>
      </c>
      <c r="M32">
        <f t="shared" si="28"/>
        <v>0</v>
      </c>
      <c r="O32">
        <f t="shared" ref="O32:O33" si="53">SUM(I32:N32)</f>
        <v>0</v>
      </c>
    </row>
    <row r="33" spans="2:15" x14ac:dyDescent="0.25">
      <c r="B33" s="3"/>
      <c r="C33" s="3"/>
      <c r="D33" s="3"/>
      <c r="E33" s="2" t="e">
        <f t="shared" si="25"/>
        <v>#DIV/0!</v>
      </c>
      <c r="F33" s="3"/>
      <c r="G33" s="3"/>
      <c r="H33">
        <f t="shared" si="47"/>
        <v>0</v>
      </c>
      <c r="L33">
        <f t="shared" si="27"/>
        <v>0</v>
      </c>
      <c r="M33">
        <f t="shared" si="28"/>
        <v>0</v>
      </c>
      <c r="O33">
        <f t="shared" si="53"/>
        <v>0</v>
      </c>
    </row>
    <row r="34" spans="2:15" x14ac:dyDescent="0.25">
      <c r="B34" s="3"/>
      <c r="C34" s="3"/>
      <c r="D34" s="3"/>
      <c r="E34" s="2" t="e">
        <f t="shared" si="25"/>
        <v>#DIV/0!</v>
      </c>
      <c r="F34" s="3"/>
      <c r="G34" s="3"/>
      <c r="H34">
        <f t="shared" si="47"/>
        <v>0</v>
      </c>
      <c r="L34">
        <f t="shared" si="27"/>
        <v>0</v>
      </c>
      <c r="M34">
        <f t="shared" si="28"/>
        <v>0</v>
      </c>
      <c r="O34">
        <f t="shared" si="50"/>
        <v>0</v>
      </c>
    </row>
    <row r="35" spans="2:15" x14ac:dyDescent="0.25">
      <c r="B35" s="3"/>
      <c r="C35" s="3"/>
      <c r="D35" s="3"/>
      <c r="E35" s="2" t="e">
        <f t="shared" si="25"/>
        <v>#DIV/0!</v>
      </c>
      <c r="F35" s="3"/>
      <c r="G35" s="3"/>
      <c r="H35">
        <f t="shared" si="47"/>
        <v>0</v>
      </c>
      <c r="L35">
        <f t="shared" si="27"/>
        <v>0</v>
      </c>
      <c r="M35">
        <f t="shared" si="28"/>
        <v>0</v>
      </c>
      <c r="O35">
        <f t="shared" ref="O35:O43" si="54">SUM(I35:N35)</f>
        <v>0</v>
      </c>
    </row>
    <row r="36" spans="2:15" x14ac:dyDescent="0.25">
      <c r="B36" s="3"/>
      <c r="C36" s="3"/>
      <c r="D36" s="3"/>
      <c r="E36" s="2" t="e">
        <f t="shared" si="25"/>
        <v>#DIV/0!</v>
      </c>
      <c r="F36" s="3"/>
      <c r="G36" s="3"/>
      <c r="H36">
        <f t="shared" si="47"/>
        <v>0</v>
      </c>
      <c r="L36">
        <f t="shared" si="27"/>
        <v>0</v>
      </c>
      <c r="M36">
        <f t="shared" si="28"/>
        <v>0</v>
      </c>
      <c r="O36">
        <f t="shared" si="54"/>
        <v>0</v>
      </c>
    </row>
    <row r="37" spans="2:15" x14ac:dyDescent="0.25">
      <c r="B37" s="3"/>
      <c r="C37" s="3"/>
      <c r="D37" s="3"/>
      <c r="E37" s="2" t="e">
        <f t="shared" si="25"/>
        <v>#DIV/0!</v>
      </c>
      <c r="F37" s="3"/>
      <c r="G37" s="3"/>
      <c r="H37">
        <f t="shared" si="47"/>
        <v>0</v>
      </c>
      <c r="L37">
        <f t="shared" si="27"/>
        <v>0</v>
      </c>
      <c r="M37">
        <f t="shared" si="28"/>
        <v>0</v>
      </c>
      <c r="O37">
        <f t="shared" ref="O37" si="55">SUM(I37:N37)</f>
        <v>0</v>
      </c>
    </row>
    <row r="38" spans="2:15" x14ac:dyDescent="0.25">
      <c r="B38" s="3"/>
      <c r="C38" s="3"/>
      <c r="D38" s="3"/>
      <c r="E38" s="2" t="e">
        <f t="shared" si="25"/>
        <v>#DIV/0!</v>
      </c>
      <c r="F38" s="3"/>
      <c r="G38" s="3"/>
      <c r="H38">
        <f t="shared" si="47"/>
        <v>0</v>
      </c>
      <c r="L38">
        <f t="shared" si="27"/>
        <v>0</v>
      </c>
      <c r="M38">
        <f t="shared" si="28"/>
        <v>0</v>
      </c>
      <c r="O38">
        <f t="shared" si="54"/>
        <v>0</v>
      </c>
    </row>
    <row r="39" spans="2:15" x14ac:dyDescent="0.25">
      <c r="B39" s="3"/>
      <c r="C39" s="3"/>
      <c r="D39" s="3"/>
      <c r="E39" s="2" t="e">
        <f t="shared" si="25"/>
        <v>#DIV/0!</v>
      </c>
      <c r="F39" s="3"/>
      <c r="G39" s="3"/>
      <c r="H39">
        <f t="shared" si="47"/>
        <v>0</v>
      </c>
      <c r="L39">
        <f t="shared" si="27"/>
        <v>0</v>
      </c>
      <c r="M39">
        <f t="shared" si="28"/>
        <v>0</v>
      </c>
      <c r="O39">
        <f t="shared" ref="O39" si="56">SUM(I39:N39)</f>
        <v>0</v>
      </c>
    </row>
    <row r="40" spans="2:15" x14ac:dyDescent="0.25">
      <c r="B40" s="3"/>
      <c r="C40" s="3"/>
      <c r="D40" s="3"/>
      <c r="E40" s="2" t="e">
        <f t="shared" si="25"/>
        <v>#DIV/0!</v>
      </c>
      <c r="F40" s="3"/>
      <c r="G40" s="3"/>
      <c r="H40">
        <f>F40-G40</f>
        <v>0</v>
      </c>
      <c r="L40">
        <f t="shared" si="27"/>
        <v>0</v>
      </c>
      <c r="M40">
        <f t="shared" si="28"/>
        <v>0</v>
      </c>
      <c r="O40">
        <f t="shared" ref="O40" si="57">SUM(I40:N40)</f>
        <v>0</v>
      </c>
    </row>
    <row r="41" spans="2:15" x14ac:dyDescent="0.25">
      <c r="B41" s="3"/>
      <c r="C41" s="3"/>
      <c r="D41" s="3"/>
      <c r="E41" s="2" t="e">
        <f t="shared" si="25"/>
        <v>#DIV/0!</v>
      </c>
      <c r="F41" s="3"/>
      <c r="G41" s="3"/>
      <c r="H41">
        <f t="shared" ref="H41" si="58">F41-G41</f>
        <v>0</v>
      </c>
      <c r="L41">
        <f t="shared" si="27"/>
        <v>0</v>
      </c>
      <c r="M41">
        <f t="shared" si="28"/>
        <v>0</v>
      </c>
      <c r="O41">
        <f t="shared" ref="O41" si="59">SUM(I41:N41)</f>
        <v>0</v>
      </c>
    </row>
    <row r="42" spans="2:15" x14ac:dyDescent="0.25">
      <c r="B42" s="3"/>
      <c r="C42" s="3"/>
      <c r="D42" s="3"/>
      <c r="E42" s="2" t="e">
        <f t="shared" si="25"/>
        <v>#DIV/0!</v>
      </c>
      <c r="F42" s="3"/>
      <c r="G42" s="3"/>
      <c r="H42">
        <f t="shared" si="47"/>
        <v>0</v>
      </c>
      <c r="L42">
        <f t="shared" si="27"/>
        <v>0</v>
      </c>
      <c r="M42">
        <f t="shared" si="28"/>
        <v>0</v>
      </c>
      <c r="O42">
        <f t="shared" si="54"/>
        <v>0</v>
      </c>
    </row>
    <row r="43" spans="2:15" x14ac:dyDescent="0.25">
      <c r="B43" s="3"/>
      <c r="C43" s="3"/>
      <c r="D43" s="3"/>
      <c r="E43" s="2" t="e">
        <f t="shared" si="25"/>
        <v>#DIV/0!</v>
      </c>
      <c r="F43" s="3"/>
      <c r="G43" s="3"/>
      <c r="H43">
        <f t="shared" si="47"/>
        <v>0</v>
      </c>
      <c r="L43">
        <f t="shared" si="27"/>
        <v>0</v>
      </c>
      <c r="M43">
        <f t="shared" si="28"/>
        <v>0</v>
      </c>
      <c r="O43">
        <f t="shared" si="54"/>
        <v>0</v>
      </c>
    </row>
    <row r="44" spans="2:15" x14ac:dyDescent="0.25">
      <c r="B44" s="3"/>
      <c r="C44" s="3"/>
      <c r="D44" s="3"/>
      <c r="E44" s="2" t="e">
        <f t="shared" si="25"/>
        <v>#DIV/0!</v>
      </c>
      <c r="F44" s="3"/>
      <c r="G44" s="3"/>
      <c r="H44">
        <f t="shared" si="47"/>
        <v>0</v>
      </c>
      <c r="L44">
        <f t="shared" si="27"/>
        <v>0</v>
      </c>
      <c r="M44">
        <f t="shared" si="28"/>
        <v>0</v>
      </c>
      <c r="O44">
        <f t="shared" ref="O44:O47" si="60">SUM(I44:N44)</f>
        <v>0</v>
      </c>
    </row>
    <row r="45" spans="2:15" x14ac:dyDescent="0.25">
      <c r="B45" s="3"/>
      <c r="C45" s="3"/>
      <c r="D45" s="3"/>
      <c r="E45" s="2" t="e">
        <f t="shared" si="25"/>
        <v>#DIV/0!</v>
      </c>
      <c r="F45" s="3"/>
      <c r="G45" s="3"/>
      <c r="H45">
        <f t="shared" si="47"/>
        <v>0</v>
      </c>
      <c r="L45">
        <f t="shared" si="27"/>
        <v>0</v>
      </c>
      <c r="M45">
        <f t="shared" si="28"/>
        <v>0</v>
      </c>
      <c r="O45">
        <f t="shared" si="60"/>
        <v>0</v>
      </c>
    </row>
    <row r="46" spans="2:15" x14ac:dyDescent="0.25">
      <c r="B46" s="3"/>
      <c r="C46" s="3"/>
      <c r="D46" s="3"/>
      <c r="E46" s="2" t="e">
        <f t="shared" si="25"/>
        <v>#DIV/0!</v>
      </c>
      <c r="F46" s="3"/>
      <c r="G46" s="3"/>
      <c r="H46">
        <f t="shared" si="47"/>
        <v>0</v>
      </c>
      <c r="L46">
        <f t="shared" si="27"/>
        <v>0</v>
      </c>
      <c r="M46">
        <f t="shared" si="28"/>
        <v>0</v>
      </c>
      <c r="O46">
        <f t="shared" si="60"/>
        <v>0</v>
      </c>
    </row>
    <row r="47" spans="2:15" x14ac:dyDescent="0.25">
      <c r="B47" s="3"/>
      <c r="C47" s="3"/>
      <c r="D47" s="3"/>
      <c r="E47" s="2" t="e">
        <f t="shared" si="25"/>
        <v>#DIV/0!</v>
      </c>
      <c r="F47" s="3"/>
      <c r="G47" s="3"/>
      <c r="H47">
        <f t="shared" si="47"/>
        <v>0</v>
      </c>
      <c r="L47">
        <f t="shared" si="27"/>
        <v>0</v>
      </c>
      <c r="M47">
        <f t="shared" si="28"/>
        <v>0</v>
      </c>
      <c r="O47">
        <f t="shared" si="60"/>
        <v>0</v>
      </c>
    </row>
    <row r="48" spans="2:15" x14ac:dyDescent="0.25">
      <c r="B48" s="3"/>
      <c r="C48" s="3"/>
      <c r="D48" s="3"/>
      <c r="E48" s="2" t="e">
        <f t="shared" si="25"/>
        <v>#DIV/0!</v>
      </c>
      <c r="F48" s="3"/>
      <c r="G48" s="3"/>
      <c r="H48">
        <f t="shared" si="47"/>
        <v>0</v>
      </c>
      <c r="L48">
        <f t="shared" si="27"/>
        <v>0</v>
      </c>
      <c r="M48">
        <f t="shared" si="28"/>
        <v>0</v>
      </c>
      <c r="O48">
        <f t="shared" ref="O48:O57" si="61">SUM(I48:N48)</f>
        <v>0</v>
      </c>
    </row>
    <row r="49" spans="2:15" x14ac:dyDescent="0.25">
      <c r="B49" s="3"/>
      <c r="C49" s="3"/>
      <c r="D49" s="3"/>
      <c r="E49" s="2" t="e">
        <f t="shared" si="25"/>
        <v>#DIV/0!</v>
      </c>
      <c r="F49" s="3"/>
      <c r="G49" s="3"/>
      <c r="H49">
        <f t="shared" si="47"/>
        <v>0</v>
      </c>
      <c r="L49">
        <f t="shared" si="27"/>
        <v>0</v>
      </c>
      <c r="M49">
        <f t="shared" si="28"/>
        <v>0</v>
      </c>
      <c r="O49">
        <f t="shared" ref="O49" si="62">SUM(I49:N49)</f>
        <v>0</v>
      </c>
    </row>
    <row r="50" spans="2:15" x14ac:dyDescent="0.25">
      <c r="B50" s="3"/>
      <c r="C50" s="3"/>
      <c r="D50" s="3"/>
      <c r="E50" s="2" t="e">
        <f t="shared" si="25"/>
        <v>#DIV/0!</v>
      </c>
      <c r="F50" s="3"/>
      <c r="G50" s="3"/>
      <c r="H50">
        <f t="shared" si="47"/>
        <v>0</v>
      </c>
      <c r="L50">
        <f t="shared" si="27"/>
        <v>0</v>
      </c>
      <c r="M50">
        <f t="shared" si="28"/>
        <v>0</v>
      </c>
      <c r="O50">
        <f t="shared" si="61"/>
        <v>0</v>
      </c>
    </row>
    <row r="51" spans="2:15" x14ac:dyDescent="0.25">
      <c r="B51" s="3"/>
      <c r="C51" s="3"/>
      <c r="D51" s="3"/>
      <c r="E51" s="2" t="e">
        <f t="shared" si="25"/>
        <v>#DIV/0!</v>
      </c>
      <c r="F51" s="3"/>
      <c r="G51" s="3"/>
      <c r="H51">
        <f t="shared" si="47"/>
        <v>0</v>
      </c>
      <c r="L51">
        <f t="shared" si="27"/>
        <v>0</v>
      </c>
      <c r="M51">
        <f t="shared" si="28"/>
        <v>0</v>
      </c>
      <c r="O51">
        <f t="shared" ref="O51" si="63">SUM(I51:N51)</f>
        <v>0</v>
      </c>
    </row>
    <row r="52" spans="2:15" x14ac:dyDescent="0.25">
      <c r="B52" s="3"/>
      <c r="C52" s="3"/>
      <c r="D52" s="3"/>
      <c r="E52" s="2" t="e">
        <f t="shared" si="25"/>
        <v>#DIV/0!</v>
      </c>
      <c r="F52" s="3"/>
      <c r="G52" s="3"/>
      <c r="H52">
        <f t="shared" si="47"/>
        <v>0</v>
      </c>
      <c r="L52">
        <f t="shared" si="27"/>
        <v>0</v>
      </c>
      <c r="M52">
        <f t="shared" si="28"/>
        <v>0</v>
      </c>
      <c r="O52">
        <f t="shared" si="61"/>
        <v>0</v>
      </c>
    </row>
    <row r="53" spans="2:15" x14ac:dyDescent="0.25">
      <c r="B53" s="3"/>
      <c r="C53" s="3"/>
      <c r="D53" s="3"/>
      <c r="E53" s="2" t="e">
        <f t="shared" si="25"/>
        <v>#DIV/0!</v>
      </c>
      <c r="F53" s="3"/>
      <c r="G53" s="3"/>
      <c r="H53">
        <f t="shared" si="47"/>
        <v>0</v>
      </c>
      <c r="L53">
        <f t="shared" si="27"/>
        <v>0</v>
      </c>
      <c r="M53">
        <f t="shared" si="28"/>
        <v>0</v>
      </c>
      <c r="O53">
        <f t="shared" ref="O53" si="64">SUM(I53:N53)</f>
        <v>0</v>
      </c>
    </row>
    <row r="54" spans="2:15" x14ac:dyDescent="0.25">
      <c r="B54" s="3"/>
      <c r="C54" s="3"/>
      <c r="D54" s="3"/>
      <c r="E54" s="2" t="e">
        <f t="shared" si="25"/>
        <v>#DIV/0!</v>
      </c>
      <c r="F54" s="3"/>
      <c r="G54" s="3"/>
      <c r="H54">
        <f t="shared" si="47"/>
        <v>0</v>
      </c>
      <c r="L54">
        <f t="shared" si="27"/>
        <v>0</v>
      </c>
      <c r="M54">
        <f t="shared" si="28"/>
        <v>0</v>
      </c>
      <c r="O54">
        <f t="shared" ref="O54" si="65">SUM(I54:N54)</f>
        <v>0</v>
      </c>
    </row>
    <row r="55" spans="2:15" x14ac:dyDescent="0.25">
      <c r="B55" s="3"/>
      <c r="C55" s="3"/>
      <c r="D55" s="3"/>
      <c r="E55" s="2" t="e">
        <f t="shared" si="25"/>
        <v>#DIV/0!</v>
      </c>
      <c r="F55" s="3"/>
      <c r="G55" s="3"/>
      <c r="H55">
        <f t="shared" si="47"/>
        <v>0</v>
      </c>
      <c r="L55">
        <f t="shared" si="27"/>
        <v>0</v>
      </c>
      <c r="M55">
        <f t="shared" si="28"/>
        <v>0</v>
      </c>
      <c r="O55">
        <f t="shared" ref="O55" si="66">SUM(I55:N55)</f>
        <v>0</v>
      </c>
    </row>
    <row r="56" spans="2:15" x14ac:dyDescent="0.25">
      <c r="B56" s="3"/>
      <c r="C56" s="3"/>
      <c r="D56" s="3"/>
      <c r="E56" s="2" t="e">
        <f t="shared" si="25"/>
        <v>#DIV/0!</v>
      </c>
      <c r="F56" s="3"/>
      <c r="G56" s="3"/>
      <c r="H56">
        <f t="shared" si="47"/>
        <v>0</v>
      </c>
      <c r="L56">
        <f t="shared" si="27"/>
        <v>0</v>
      </c>
      <c r="M56">
        <f t="shared" si="28"/>
        <v>0</v>
      </c>
      <c r="O56">
        <f t="shared" ref="O56" si="67">SUM(I56:N56)</f>
        <v>0</v>
      </c>
    </row>
    <row r="57" spans="2:15" x14ac:dyDescent="0.25">
      <c r="B57" s="3"/>
      <c r="C57" s="3"/>
      <c r="D57" s="3"/>
      <c r="E57" s="2" t="e">
        <f t="shared" si="25"/>
        <v>#DIV/0!</v>
      </c>
      <c r="F57" s="3"/>
      <c r="G57" s="3"/>
      <c r="H57">
        <f t="shared" si="47"/>
        <v>0</v>
      </c>
      <c r="L57">
        <f t="shared" si="27"/>
        <v>0</v>
      </c>
      <c r="M57">
        <f t="shared" si="28"/>
        <v>0</v>
      </c>
      <c r="O57">
        <f t="shared" si="61"/>
        <v>0</v>
      </c>
    </row>
    <row r="58" spans="2:15" x14ac:dyDescent="0.25">
      <c r="B58" s="3"/>
      <c r="C58" s="3"/>
      <c r="D58" s="3"/>
      <c r="E58" s="2" t="e">
        <f t="shared" si="25"/>
        <v>#DIV/0!</v>
      </c>
      <c r="F58" s="3"/>
      <c r="G58" s="3"/>
      <c r="H58">
        <f t="shared" si="47"/>
        <v>0</v>
      </c>
      <c r="L58">
        <f t="shared" si="27"/>
        <v>0</v>
      </c>
      <c r="M58">
        <f t="shared" si="28"/>
        <v>0</v>
      </c>
      <c r="O58">
        <f t="shared" ref="O58" si="68">SUM(I58:N58)</f>
        <v>0</v>
      </c>
    </row>
    <row r="59" spans="2:15" x14ac:dyDescent="0.25">
      <c r="B59" s="3"/>
      <c r="C59" s="3"/>
      <c r="D59" s="3"/>
      <c r="E59" s="2" t="e">
        <f t="shared" si="25"/>
        <v>#DIV/0!</v>
      </c>
      <c r="F59" s="3"/>
      <c r="G59" s="3"/>
      <c r="H59">
        <f t="shared" si="47"/>
        <v>0</v>
      </c>
      <c r="L59">
        <f t="shared" si="27"/>
        <v>0</v>
      </c>
      <c r="M59">
        <f t="shared" si="28"/>
        <v>0</v>
      </c>
      <c r="O59">
        <f t="shared" ref="O59" si="69">SUM(I59:N59)</f>
        <v>0</v>
      </c>
    </row>
    <row r="60" spans="2:15" x14ac:dyDescent="0.25">
      <c r="B60" s="3"/>
      <c r="C60" s="3"/>
      <c r="D60" s="3"/>
      <c r="E60" s="2" t="e">
        <f t="shared" si="25"/>
        <v>#DIV/0!</v>
      </c>
      <c r="F60" s="3"/>
      <c r="G60" s="3"/>
      <c r="H60">
        <f t="shared" si="47"/>
        <v>0</v>
      </c>
      <c r="L60">
        <f t="shared" si="27"/>
        <v>0</v>
      </c>
      <c r="M60">
        <f t="shared" si="28"/>
        <v>0</v>
      </c>
      <c r="O60">
        <f t="shared" ref="O60" si="70">SUM(I60:N60)</f>
        <v>0</v>
      </c>
    </row>
    <row r="61" spans="2:15" x14ac:dyDescent="0.25">
      <c r="B61" s="3"/>
      <c r="C61" s="3"/>
      <c r="D61" s="3"/>
      <c r="E61" s="2" t="e">
        <f t="shared" si="25"/>
        <v>#DIV/0!</v>
      </c>
      <c r="F61" s="3"/>
      <c r="G61" s="3"/>
      <c r="H61">
        <f t="shared" si="47"/>
        <v>0</v>
      </c>
      <c r="L61">
        <f t="shared" si="27"/>
        <v>0</v>
      </c>
      <c r="M61">
        <f t="shared" si="28"/>
        <v>0</v>
      </c>
      <c r="O61">
        <f t="shared" ref="O61" si="71">SUM(I61:N61)</f>
        <v>0</v>
      </c>
    </row>
    <row r="62" spans="2:15" x14ac:dyDescent="0.25">
      <c r="B62" s="3"/>
      <c r="C62" s="3"/>
      <c r="D62" s="3"/>
      <c r="E62" s="2" t="e">
        <f t="shared" si="25"/>
        <v>#DIV/0!</v>
      </c>
      <c r="F62" s="3"/>
      <c r="G62" s="3"/>
      <c r="H62">
        <f t="shared" si="47"/>
        <v>0</v>
      </c>
      <c r="L62">
        <f t="shared" si="27"/>
        <v>0</v>
      </c>
      <c r="M62">
        <f t="shared" si="28"/>
        <v>0</v>
      </c>
      <c r="O62">
        <f t="shared" ref="O62" si="72">SUM(I62:N62)</f>
        <v>0</v>
      </c>
    </row>
    <row r="63" spans="2:15" x14ac:dyDescent="0.25">
      <c r="B63" s="3"/>
      <c r="C63" s="3"/>
      <c r="D63" s="3"/>
      <c r="E63" s="2" t="e">
        <f t="shared" si="25"/>
        <v>#DIV/0!</v>
      </c>
      <c r="F63" s="3"/>
      <c r="G63" s="3"/>
      <c r="H63">
        <f t="shared" si="47"/>
        <v>0</v>
      </c>
      <c r="L63">
        <f t="shared" si="27"/>
        <v>0</v>
      </c>
      <c r="M63">
        <f t="shared" si="28"/>
        <v>0</v>
      </c>
      <c r="O63">
        <f t="shared" ref="O63:O64" si="73">SUM(I63:N63)</f>
        <v>0</v>
      </c>
    </row>
    <row r="64" spans="2:15" x14ac:dyDescent="0.25">
      <c r="B64" s="3"/>
      <c r="C64" s="3"/>
      <c r="D64" s="3"/>
      <c r="E64" s="2" t="e">
        <f t="shared" si="25"/>
        <v>#DIV/0!</v>
      </c>
      <c r="F64" s="3"/>
      <c r="G64" s="3"/>
      <c r="H64">
        <f t="shared" si="47"/>
        <v>0</v>
      </c>
      <c r="L64">
        <f t="shared" si="27"/>
        <v>0</v>
      </c>
      <c r="M64">
        <f t="shared" si="28"/>
        <v>0</v>
      </c>
      <c r="O64">
        <f t="shared" si="73"/>
        <v>0</v>
      </c>
    </row>
    <row r="65" spans="2:15" x14ac:dyDescent="0.25">
      <c r="B65" s="3"/>
      <c r="C65" s="3"/>
      <c r="D65" s="3"/>
      <c r="E65" s="2" t="e">
        <f t="shared" si="25"/>
        <v>#DIV/0!</v>
      </c>
      <c r="F65" s="3"/>
      <c r="G65" s="3"/>
      <c r="H65">
        <f t="shared" si="47"/>
        <v>0</v>
      </c>
      <c r="L65">
        <f t="shared" si="27"/>
        <v>0</v>
      </c>
      <c r="M65">
        <f t="shared" si="28"/>
        <v>0</v>
      </c>
      <c r="O65">
        <f t="shared" ref="O65" si="74">SUM(I65:N65)</f>
        <v>0</v>
      </c>
    </row>
    <row r="66" spans="2:15" x14ac:dyDescent="0.25">
      <c r="B66" s="3"/>
      <c r="C66" s="3"/>
      <c r="D66" s="3"/>
      <c r="E66" s="2" t="e">
        <f t="shared" si="25"/>
        <v>#DIV/0!</v>
      </c>
      <c r="F66" s="3"/>
      <c r="G66" s="3"/>
      <c r="H66">
        <f t="shared" si="47"/>
        <v>0</v>
      </c>
      <c r="L66">
        <f t="shared" si="27"/>
        <v>0</v>
      </c>
      <c r="M66">
        <f t="shared" si="28"/>
        <v>0</v>
      </c>
      <c r="O66">
        <f t="shared" ref="O66:O69" si="75">SUM(I66:N66)</f>
        <v>0</v>
      </c>
    </row>
    <row r="67" spans="2:15" x14ac:dyDescent="0.25">
      <c r="B67" s="3"/>
      <c r="C67" s="3"/>
      <c r="D67" s="3"/>
      <c r="E67" s="2" t="e">
        <f t="shared" si="25"/>
        <v>#DIV/0!</v>
      </c>
      <c r="F67" s="3"/>
      <c r="G67" s="3"/>
      <c r="H67">
        <f t="shared" si="47"/>
        <v>0</v>
      </c>
      <c r="L67">
        <f t="shared" si="27"/>
        <v>0</v>
      </c>
      <c r="M67">
        <f t="shared" si="28"/>
        <v>0</v>
      </c>
      <c r="O67">
        <f t="shared" si="75"/>
        <v>0</v>
      </c>
    </row>
    <row r="68" spans="2:15" x14ac:dyDescent="0.25">
      <c r="B68" s="3"/>
      <c r="C68" s="3"/>
      <c r="D68" s="3"/>
      <c r="E68" s="2" t="e">
        <f t="shared" si="25"/>
        <v>#DIV/0!</v>
      </c>
      <c r="F68" s="3"/>
      <c r="G68" s="3"/>
      <c r="H68">
        <f t="shared" si="47"/>
        <v>0</v>
      </c>
      <c r="L68">
        <f t="shared" si="27"/>
        <v>0</v>
      </c>
      <c r="M68">
        <f t="shared" si="28"/>
        <v>0</v>
      </c>
      <c r="O68">
        <f t="shared" si="75"/>
        <v>0</v>
      </c>
    </row>
    <row r="69" spans="2:15" ht="15.75" customHeight="1" x14ac:dyDescent="0.25">
      <c r="B69" s="3"/>
      <c r="C69" s="3"/>
      <c r="D69" s="3"/>
      <c r="E69" s="2" t="e">
        <f t="shared" si="25"/>
        <v>#DIV/0!</v>
      </c>
      <c r="F69" s="3"/>
      <c r="G69" s="3"/>
      <c r="H69">
        <f>F69-G69</f>
        <v>0</v>
      </c>
      <c r="L69">
        <f t="shared" si="27"/>
        <v>0</v>
      </c>
      <c r="M69">
        <f t="shared" si="28"/>
        <v>0</v>
      </c>
      <c r="O69">
        <f t="shared" si="75"/>
        <v>0</v>
      </c>
    </row>
    <row r="70" spans="2:15" ht="15" customHeight="1" x14ac:dyDescent="0.25">
      <c r="B70" s="3"/>
      <c r="C70" s="3"/>
      <c r="D70" s="3"/>
      <c r="E70" s="2" t="e">
        <f t="shared" si="25"/>
        <v>#DIV/0!</v>
      </c>
      <c r="F70" s="3"/>
      <c r="G70" s="3"/>
      <c r="H70">
        <f t="shared" ref="H70:H133" si="76">F70-G70</f>
        <v>0</v>
      </c>
      <c r="L70">
        <f t="shared" si="27"/>
        <v>0</v>
      </c>
      <c r="M70">
        <f t="shared" si="28"/>
        <v>0</v>
      </c>
      <c r="O70">
        <f t="shared" ref="O70:O133" si="77">SUM(I70:N70)</f>
        <v>0</v>
      </c>
    </row>
    <row r="71" spans="2:15" x14ac:dyDescent="0.25">
      <c r="B71" s="3"/>
      <c r="C71" s="3"/>
      <c r="D71" s="3"/>
      <c r="E71" s="2" t="e">
        <f t="shared" si="25"/>
        <v>#DIV/0!</v>
      </c>
      <c r="F71" s="3"/>
      <c r="G71" s="3"/>
      <c r="H71">
        <f t="shared" si="76"/>
        <v>0</v>
      </c>
      <c r="L71">
        <f t="shared" si="27"/>
        <v>0</v>
      </c>
      <c r="M71">
        <f t="shared" si="28"/>
        <v>0</v>
      </c>
      <c r="O71">
        <f t="shared" si="77"/>
        <v>0</v>
      </c>
    </row>
    <row r="72" spans="2:15" x14ac:dyDescent="0.25">
      <c r="B72" s="3"/>
      <c r="C72" s="3"/>
      <c r="D72" s="3"/>
      <c r="E72" s="2" t="e">
        <f t="shared" si="25"/>
        <v>#DIV/0!</v>
      </c>
      <c r="H72">
        <f t="shared" si="76"/>
        <v>0</v>
      </c>
      <c r="L72">
        <v>0</v>
      </c>
      <c r="M72">
        <f t="shared" si="28"/>
        <v>0</v>
      </c>
      <c r="O72">
        <f t="shared" si="77"/>
        <v>0</v>
      </c>
    </row>
    <row r="73" spans="2:15" ht="14.25" customHeight="1" x14ac:dyDescent="0.25">
      <c r="B73" s="3"/>
      <c r="C73" s="3"/>
      <c r="D73" s="3"/>
      <c r="E73" s="2" t="e">
        <f t="shared" si="25"/>
        <v>#DIV/0!</v>
      </c>
      <c r="H73">
        <f t="shared" si="76"/>
        <v>0</v>
      </c>
      <c r="L73">
        <v>0</v>
      </c>
      <c r="M73">
        <f t="shared" si="28"/>
        <v>0</v>
      </c>
      <c r="O73">
        <f t="shared" si="77"/>
        <v>0</v>
      </c>
    </row>
    <row r="74" spans="2:15" x14ac:dyDescent="0.25">
      <c r="B74" s="3"/>
      <c r="C74" s="3"/>
      <c r="D74" s="3"/>
      <c r="E74" s="2" t="e">
        <f t="shared" si="25"/>
        <v>#DIV/0!</v>
      </c>
      <c r="H74">
        <f t="shared" si="76"/>
        <v>0</v>
      </c>
      <c r="L74">
        <f t="shared" ref="L74:L81" si="78">B74*10</f>
        <v>0</v>
      </c>
      <c r="M74">
        <f t="shared" si="28"/>
        <v>0</v>
      </c>
      <c r="O74">
        <f t="shared" si="77"/>
        <v>0</v>
      </c>
    </row>
    <row r="75" spans="2:15" x14ac:dyDescent="0.25">
      <c r="B75" s="3"/>
      <c r="C75" s="3"/>
      <c r="D75" s="3"/>
      <c r="E75" s="2" t="e">
        <f t="shared" si="25"/>
        <v>#DIV/0!</v>
      </c>
      <c r="H75">
        <f t="shared" si="76"/>
        <v>0</v>
      </c>
      <c r="L75">
        <f t="shared" si="78"/>
        <v>0</v>
      </c>
      <c r="M75">
        <f t="shared" si="28"/>
        <v>0</v>
      </c>
      <c r="O75">
        <f>SUM(I75:N75)</f>
        <v>0</v>
      </c>
    </row>
    <row r="76" spans="2:15" x14ac:dyDescent="0.25">
      <c r="B76" s="3"/>
      <c r="C76" s="3"/>
      <c r="D76" s="3"/>
      <c r="E76" s="2" t="e">
        <f t="shared" si="25"/>
        <v>#DIV/0!</v>
      </c>
      <c r="H76">
        <f t="shared" si="76"/>
        <v>0</v>
      </c>
      <c r="L76">
        <f t="shared" si="78"/>
        <v>0</v>
      </c>
      <c r="M76">
        <f t="shared" si="28"/>
        <v>0</v>
      </c>
      <c r="O76">
        <f t="shared" ref="O76:O83" si="79">SUM(I76:N76)</f>
        <v>0</v>
      </c>
    </row>
    <row r="77" spans="2:15" x14ac:dyDescent="0.25">
      <c r="B77" s="3"/>
      <c r="C77" s="3"/>
      <c r="D77" s="3"/>
      <c r="E77" s="2" t="e">
        <f t="shared" si="25"/>
        <v>#DIV/0!</v>
      </c>
      <c r="L77">
        <f t="shared" si="78"/>
        <v>0</v>
      </c>
      <c r="M77">
        <f t="shared" si="28"/>
        <v>0</v>
      </c>
      <c r="O77">
        <f t="shared" si="79"/>
        <v>0</v>
      </c>
    </row>
    <row r="78" spans="2:15" x14ac:dyDescent="0.25">
      <c r="B78" s="3"/>
      <c r="C78" s="3"/>
      <c r="D78" s="3"/>
      <c r="E78" s="2" t="e">
        <f t="shared" si="25"/>
        <v>#DIV/0!</v>
      </c>
      <c r="H78">
        <f t="shared" ref="H78:H83" si="80">F78-G78</f>
        <v>0</v>
      </c>
      <c r="L78">
        <f t="shared" si="78"/>
        <v>0</v>
      </c>
      <c r="M78">
        <f t="shared" si="28"/>
        <v>0</v>
      </c>
      <c r="O78">
        <f t="shared" si="79"/>
        <v>0</v>
      </c>
    </row>
    <row r="79" spans="2:15" x14ac:dyDescent="0.25">
      <c r="B79" s="3"/>
      <c r="C79" s="3"/>
      <c r="D79" s="3"/>
      <c r="E79" s="2" t="e">
        <f t="shared" si="25"/>
        <v>#DIV/0!</v>
      </c>
      <c r="H79">
        <f t="shared" si="80"/>
        <v>0</v>
      </c>
      <c r="L79">
        <f t="shared" si="78"/>
        <v>0</v>
      </c>
      <c r="M79">
        <f t="shared" si="28"/>
        <v>0</v>
      </c>
      <c r="O79">
        <f t="shared" si="79"/>
        <v>0</v>
      </c>
    </row>
    <row r="80" spans="2:15" x14ac:dyDescent="0.25">
      <c r="B80" s="3"/>
      <c r="C80" s="3"/>
      <c r="D80" s="3"/>
      <c r="E80" s="2" t="e">
        <f t="shared" si="25"/>
        <v>#DIV/0!</v>
      </c>
      <c r="H80">
        <f t="shared" si="80"/>
        <v>0</v>
      </c>
      <c r="L80">
        <f t="shared" si="78"/>
        <v>0</v>
      </c>
      <c r="M80">
        <f t="shared" si="28"/>
        <v>0</v>
      </c>
      <c r="O80">
        <f t="shared" si="79"/>
        <v>0</v>
      </c>
    </row>
    <row r="81" spans="2:15" x14ac:dyDescent="0.25">
      <c r="B81" s="3"/>
      <c r="C81" s="3"/>
      <c r="D81" s="3"/>
      <c r="E81" s="2" t="e">
        <f t="shared" si="25"/>
        <v>#DIV/0!</v>
      </c>
      <c r="H81">
        <f t="shared" si="80"/>
        <v>0</v>
      </c>
      <c r="L81">
        <f t="shared" si="78"/>
        <v>0</v>
      </c>
      <c r="M81">
        <f t="shared" si="28"/>
        <v>0</v>
      </c>
      <c r="O81">
        <f t="shared" si="79"/>
        <v>0</v>
      </c>
    </row>
    <row r="82" spans="2:15" ht="14.25" customHeight="1" x14ac:dyDescent="0.25">
      <c r="B82" s="3"/>
      <c r="C82" s="3"/>
      <c r="D82" s="3"/>
      <c r="E82" s="2" t="e">
        <f t="shared" ref="E82:E145" si="81">(B82)/(B82+C82+D82)</f>
        <v>#DIV/0!</v>
      </c>
      <c r="H82">
        <f t="shared" si="80"/>
        <v>0</v>
      </c>
      <c r="L82">
        <v>0</v>
      </c>
      <c r="M82">
        <f t="shared" ref="M82:M121" si="82">D82*5</f>
        <v>0</v>
      </c>
      <c r="O82">
        <f t="shared" si="79"/>
        <v>0</v>
      </c>
    </row>
    <row r="83" spans="2:15" x14ac:dyDescent="0.25">
      <c r="B83" s="3"/>
      <c r="C83" s="3"/>
      <c r="D83" s="3"/>
      <c r="E83" s="2" t="e">
        <f t="shared" si="81"/>
        <v>#DIV/0!</v>
      </c>
      <c r="H83">
        <f t="shared" si="80"/>
        <v>0</v>
      </c>
      <c r="L83">
        <f t="shared" ref="L83:L146" si="83">B83*10</f>
        <v>0</v>
      </c>
      <c r="M83">
        <f t="shared" si="82"/>
        <v>0</v>
      </c>
      <c r="O83">
        <f t="shared" si="79"/>
        <v>0</v>
      </c>
    </row>
    <row r="84" spans="2:15" x14ac:dyDescent="0.25">
      <c r="B84" s="3"/>
      <c r="C84" s="3"/>
      <c r="D84" s="3"/>
      <c r="E84" s="2" t="e">
        <f t="shared" si="81"/>
        <v>#DIV/0!</v>
      </c>
      <c r="H84">
        <f t="shared" si="76"/>
        <v>0</v>
      </c>
      <c r="L84">
        <f t="shared" si="83"/>
        <v>0</v>
      </c>
      <c r="M84">
        <f t="shared" si="82"/>
        <v>0</v>
      </c>
      <c r="O84">
        <f t="shared" si="77"/>
        <v>0</v>
      </c>
    </row>
    <row r="85" spans="2:15" x14ac:dyDescent="0.25">
      <c r="B85" s="3"/>
      <c r="C85" s="3"/>
      <c r="D85" s="3"/>
      <c r="E85" s="2" t="e">
        <f t="shared" si="81"/>
        <v>#DIV/0!</v>
      </c>
      <c r="H85">
        <f t="shared" si="76"/>
        <v>0</v>
      </c>
      <c r="L85">
        <f t="shared" si="83"/>
        <v>0</v>
      </c>
      <c r="M85">
        <f t="shared" si="82"/>
        <v>0</v>
      </c>
      <c r="O85">
        <f t="shared" si="77"/>
        <v>0</v>
      </c>
    </row>
    <row r="86" spans="2:15" x14ac:dyDescent="0.25">
      <c r="B86" s="3"/>
      <c r="C86" s="3"/>
      <c r="D86" s="3"/>
      <c r="E86" s="2" t="e">
        <f t="shared" si="81"/>
        <v>#DIV/0!</v>
      </c>
      <c r="H86">
        <f t="shared" si="76"/>
        <v>0</v>
      </c>
      <c r="L86">
        <f t="shared" si="83"/>
        <v>0</v>
      </c>
      <c r="M86">
        <f t="shared" si="82"/>
        <v>0</v>
      </c>
      <c r="O86">
        <f t="shared" si="77"/>
        <v>0</v>
      </c>
    </row>
    <row r="87" spans="2:15" ht="14.25" customHeight="1" x14ac:dyDescent="0.25">
      <c r="B87" s="3"/>
      <c r="C87" s="3"/>
      <c r="D87" s="3"/>
      <c r="E87" s="2" t="e">
        <f t="shared" si="81"/>
        <v>#DIV/0!</v>
      </c>
      <c r="H87">
        <f t="shared" si="76"/>
        <v>0</v>
      </c>
      <c r="L87">
        <v>0</v>
      </c>
      <c r="M87">
        <f t="shared" si="82"/>
        <v>0</v>
      </c>
      <c r="O87">
        <f t="shared" si="77"/>
        <v>0</v>
      </c>
    </row>
    <row r="88" spans="2:15" ht="14.25" customHeight="1" x14ac:dyDescent="0.25">
      <c r="B88" s="3"/>
      <c r="C88" s="3"/>
      <c r="D88" s="3"/>
      <c r="E88" s="2" t="e">
        <f t="shared" si="81"/>
        <v>#DIV/0!</v>
      </c>
      <c r="H88">
        <f t="shared" si="76"/>
        <v>0</v>
      </c>
      <c r="L88">
        <v>0</v>
      </c>
      <c r="M88">
        <f t="shared" si="82"/>
        <v>0</v>
      </c>
      <c r="O88">
        <f t="shared" si="77"/>
        <v>0</v>
      </c>
    </row>
    <row r="89" spans="2:15" x14ac:dyDescent="0.25">
      <c r="B89" s="3"/>
      <c r="C89" s="3"/>
      <c r="D89" s="3"/>
      <c r="E89" s="2" t="e">
        <f t="shared" si="81"/>
        <v>#DIV/0!</v>
      </c>
      <c r="H89">
        <f t="shared" si="76"/>
        <v>0</v>
      </c>
      <c r="L89">
        <f t="shared" ref="L89" si="84">B89*10</f>
        <v>0</v>
      </c>
      <c r="M89">
        <f t="shared" si="82"/>
        <v>0</v>
      </c>
      <c r="O89">
        <f t="shared" si="77"/>
        <v>0</v>
      </c>
    </row>
    <row r="90" spans="2:15" x14ac:dyDescent="0.25">
      <c r="B90" s="3"/>
      <c r="C90" s="3"/>
      <c r="D90" s="3"/>
      <c r="E90" s="2" t="e">
        <f t="shared" si="81"/>
        <v>#DIV/0!</v>
      </c>
      <c r="H90">
        <f t="shared" si="76"/>
        <v>0</v>
      </c>
      <c r="L90">
        <f t="shared" si="83"/>
        <v>0</v>
      </c>
      <c r="M90">
        <f t="shared" si="82"/>
        <v>0</v>
      </c>
      <c r="O90">
        <f t="shared" si="77"/>
        <v>0</v>
      </c>
    </row>
    <row r="91" spans="2:15" x14ac:dyDescent="0.25">
      <c r="B91" s="3"/>
      <c r="C91" s="3"/>
      <c r="D91" s="3"/>
      <c r="E91" s="2" t="e">
        <f t="shared" si="81"/>
        <v>#DIV/0!</v>
      </c>
      <c r="H91">
        <f t="shared" si="76"/>
        <v>0</v>
      </c>
      <c r="L91">
        <f t="shared" si="83"/>
        <v>0</v>
      </c>
      <c r="M91">
        <f t="shared" si="82"/>
        <v>0</v>
      </c>
      <c r="O91">
        <f t="shared" si="77"/>
        <v>0</v>
      </c>
    </row>
    <row r="92" spans="2:15" x14ac:dyDescent="0.25">
      <c r="B92" s="3"/>
      <c r="C92" s="3"/>
      <c r="D92" s="3"/>
      <c r="E92" s="2" t="e">
        <f t="shared" si="81"/>
        <v>#DIV/0!</v>
      </c>
      <c r="H92">
        <f t="shared" si="76"/>
        <v>0</v>
      </c>
      <c r="L92">
        <f t="shared" si="83"/>
        <v>0</v>
      </c>
      <c r="M92">
        <f t="shared" si="82"/>
        <v>0</v>
      </c>
      <c r="O92">
        <f t="shared" si="77"/>
        <v>0</v>
      </c>
    </row>
    <row r="93" spans="2:15" x14ac:dyDescent="0.25">
      <c r="B93" s="3"/>
      <c r="C93" s="3"/>
      <c r="D93" s="3"/>
      <c r="E93" s="2" t="e">
        <f t="shared" si="81"/>
        <v>#DIV/0!</v>
      </c>
      <c r="H93">
        <f t="shared" si="76"/>
        <v>0</v>
      </c>
      <c r="L93">
        <f t="shared" si="83"/>
        <v>0</v>
      </c>
      <c r="M93">
        <f t="shared" si="82"/>
        <v>0</v>
      </c>
      <c r="O93">
        <f t="shared" si="77"/>
        <v>0</v>
      </c>
    </row>
    <row r="94" spans="2:15" x14ac:dyDescent="0.25">
      <c r="B94" s="3"/>
      <c r="C94" s="3"/>
      <c r="D94" s="3"/>
      <c r="E94" s="2" t="e">
        <f t="shared" si="81"/>
        <v>#DIV/0!</v>
      </c>
      <c r="H94">
        <f t="shared" si="76"/>
        <v>0</v>
      </c>
      <c r="L94">
        <f t="shared" si="83"/>
        <v>0</v>
      </c>
      <c r="M94">
        <f t="shared" si="82"/>
        <v>0</v>
      </c>
      <c r="O94">
        <f t="shared" si="77"/>
        <v>0</v>
      </c>
    </row>
    <row r="95" spans="2:15" x14ac:dyDescent="0.25">
      <c r="B95" s="3"/>
      <c r="C95" s="3"/>
      <c r="D95" s="3"/>
      <c r="E95" s="2" t="e">
        <f t="shared" si="81"/>
        <v>#DIV/0!</v>
      </c>
      <c r="H95">
        <f t="shared" si="76"/>
        <v>0</v>
      </c>
      <c r="L95">
        <f t="shared" si="83"/>
        <v>0</v>
      </c>
      <c r="M95">
        <f t="shared" si="82"/>
        <v>0</v>
      </c>
      <c r="O95">
        <f t="shared" si="77"/>
        <v>0</v>
      </c>
    </row>
    <row r="96" spans="2:15" x14ac:dyDescent="0.25">
      <c r="B96" s="3"/>
      <c r="C96" s="3"/>
      <c r="D96" s="3"/>
      <c r="E96" s="2" t="e">
        <f t="shared" si="81"/>
        <v>#DIV/0!</v>
      </c>
      <c r="H96">
        <f t="shared" si="76"/>
        <v>0</v>
      </c>
      <c r="L96">
        <f t="shared" si="83"/>
        <v>0</v>
      </c>
      <c r="M96">
        <f t="shared" si="82"/>
        <v>0</v>
      </c>
      <c r="O96">
        <f t="shared" si="77"/>
        <v>0</v>
      </c>
    </row>
    <row r="97" spans="2:15" x14ac:dyDescent="0.25">
      <c r="B97" s="3"/>
      <c r="C97" s="3"/>
      <c r="D97" s="3"/>
      <c r="E97" s="2" t="e">
        <f t="shared" si="81"/>
        <v>#DIV/0!</v>
      </c>
      <c r="H97">
        <f t="shared" si="76"/>
        <v>0</v>
      </c>
      <c r="L97">
        <f t="shared" si="83"/>
        <v>0</v>
      </c>
      <c r="M97">
        <f t="shared" si="82"/>
        <v>0</v>
      </c>
      <c r="O97">
        <f t="shared" si="77"/>
        <v>0</v>
      </c>
    </row>
    <row r="98" spans="2:15" ht="14.25" customHeight="1" x14ac:dyDescent="0.25">
      <c r="B98" s="3"/>
      <c r="C98" s="3"/>
      <c r="D98" s="3"/>
      <c r="E98" s="2" t="e">
        <f t="shared" si="81"/>
        <v>#DIV/0!</v>
      </c>
      <c r="H98">
        <f t="shared" si="76"/>
        <v>0</v>
      </c>
      <c r="L98">
        <v>0</v>
      </c>
      <c r="M98">
        <f t="shared" si="82"/>
        <v>0</v>
      </c>
      <c r="O98">
        <f t="shared" si="77"/>
        <v>0</v>
      </c>
    </row>
    <row r="99" spans="2:15" ht="14.25" customHeight="1" x14ac:dyDescent="0.25">
      <c r="B99" s="3"/>
      <c r="C99" s="3"/>
      <c r="D99" s="3"/>
      <c r="E99" s="2" t="e">
        <f t="shared" si="81"/>
        <v>#DIV/0!</v>
      </c>
      <c r="H99">
        <f t="shared" si="76"/>
        <v>0</v>
      </c>
      <c r="L99">
        <v>0</v>
      </c>
      <c r="M99">
        <f t="shared" si="82"/>
        <v>0</v>
      </c>
      <c r="O99">
        <f t="shared" si="77"/>
        <v>0</v>
      </c>
    </row>
    <row r="100" spans="2:15" x14ac:dyDescent="0.25">
      <c r="B100" s="3"/>
      <c r="C100" s="3"/>
      <c r="D100" s="3"/>
      <c r="E100" s="2" t="e">
        <f t="shared" si="81"/>
        <v>#DIV/0!</v>
      </c>
      <c r="H100">
        <f t="shared" si="76"/>
        <v>0</v>
      </c>
      <c r="L100">
        <f t="shared" si="83"/>
        <v>0</v>
      </c>
      <c r="M100">
        <f t="shared" si="82"/>
        <v>0</v>
      </c>
      <c r="O100">
        <f t="shared" si="77"/>
        <v>0</v>
      </c>
    </row>
    <row r="101" spans="2:15" ht="14.25" customHeight="1" x14ac:dyDescent="0.25">
      <c r="B101" s="3"/>
      <c r="C101" s="3"/>
      <c r="D101" s="3"/>
      <c r="E101" s="2" t="e">
        <f t="shared" si="81"/>
        <v>#DIV/0!</v>
      </c>
      <c r="H101">
        <f t="shared" si="76"/>
        <v>0</v>
      </c>
      <c r="L101">
        <v>0</v>
      </c>
      <c r="M101">
        <f t="shared" si="82"/>
        <v>0</v>
      </c>
      <c r="O101">
        <f t="shared" si="77"/>
        <v>0</v>
      </c>
    </row>
    <row r="102" spans="2:15" x14ac:dyDescent="0.25">
      <c r="B102" s="3"/>
      <c r="C102" s="3"/>
      <c r="D102" s="3"/>
      <c r="E102" s="2" t="e">
        <f t="shared" si="81"/>
        <v>#DIV/0!</v>
      </c>
      <c r="H102">
        <f t="shared" si="76"/>
        <v>0</v>
      </c>
      <c r="L102">
        <f t="shared" ref="L102:L104" si="85">B102*10</f>
        <v>0</v>
      </c>
      <c r="M102">
        <f t="shared" si="82"/>
        <v>0</v>
      </c>
      <c r="O102">
        <f t="shared" si="77"/>
        <v>0</v>
      </c>
    </row>
    <row r="103" spans="2:15" x14ac:dyDescent="0.25">
      <c r="B103" s="3"/>
      <c r="C103" s="3"/>
      <c r="D103" s="3"/>
      <c r="E103" s="2" t="e">
        <f t="shared" si="81"/>
        <v>#DIV/0!</v>
      </c>
      <c r="H103">
        <f t="shared" si="76"/>
        <v>0</v>
      </c>
      <c r="L103">
        <f t="shared" si="85"/>
        <v>0</v>
      </c>
      <c r="M103">
        <f t="shared" si="82"/>
        <v>0</v>
      </c>
      <c r="O103">
        <f t="shared" si="77"/>
        <v>0</v>
      </c>
    </row>
    <row r="104" spans="2:15" ht="16.5" customHeight="1" x14ac:dyDescent="0.25">
      <c r="B104" s="3"/>
      <c r="C104" s="3"/>
      <c r="D104" s="3"/>
      <c r="E104" s="2" t="e">
        <f t="shared" si="81"/>
        <v>#DIV/0!</v>
      </c>
      <c r="H104">
        <f t="shared" si="76"/>
        <v>0</v>
      </c>
      <c r="L104">
        <f t="shared" si="85"/>
        <v>0</v>
      </c>
      <c r="M104">
        <f t="shared" si="82"/>
        <v>0</v>
      </c>
      <c r="O104">
        <f t="shared" si="77"/>
        <v>0</v>
      </c>
    </row>
    <row r="105" spans="2:15" ht="14.25" customHeight="1" x14ac:dyDescent="0.25">
      <c r="B105" s="3"/>
      <c r="C105" s="3"/>
      <c r="D105" s="3"/>
      <c r="E105" s="2" t="e">
        <f t="shared" si="81"/>
        <v>#DIV/0!</v>
      </c>
      <c r="H105">
        <f t="shared" si="76"/>
        <v>0</v>
      </c>
      <c r="L105">
        <v>0</v>
      </c>
      <c r="M105">
        <f t="shared" si="82"/>
        <v>0</v>
      </c>
      <c r="O105">
        <f t="shared" si="77"/>
        <v>0</v>
      </c>
    </row>
    <row r="106" spans="2:15" x14ac:dyDescent="0.25">
      <c r="B106" s="3"/>
      <c r="C106" s="3"/>
      <c r="D106" s="3"/>
      <c r="E106" s="2" t="e">
        <f t="shared" si="81"/>
        <v>#DIV/0!</v>
      </c>
      <c r="H106">
        <f t="shared" si="76"/>
        <v>0</v>
      </c>
      <c r="L106">
        <f t="shared" ref="L106" si="86">B106*10</f>
        <v>0</v>
      </c>
      <c r="M106">
        <f t="shared" si="82"/>
        <v>0</v>
      </c>
      <c r="O106">
        <f t="shared" si="77"/>
        <v>0</v>
      </c>
    </row>
    <row r="107" spans="2:15" x14ac:dyDescent="0.25">
      <c r="B107" s="3"/>
      <c r="C107" s="3"/>
      <c r="D107" s="3"/>
      <c r="E107" s="2" t="e">
        <f t="shared" si="81"/>
        <v>#DIV/0!</v>
      </c>
      <c r="H107">
        <f t="shared" si="76"/>
        <v>0</v>
      </c>
      <c r="L107">
        <f t="shared" si="83"/>
        <v>0</v>
      </c>
      <c r="M107">
        <f t="shared" si="82"/>
        <v>0</v>
      </c>
      <c r="O107">
        <f t="shared" si="77"/>
        <v>0</v>
      </c>
    </row>
    <row r="108" spans="2:15" x14ac:dyDescent="0.25">
      <c r="B108" s="3"/>
      <c r="C108" s="3"/>
      <c r="D108" s="3"/>
      <c r="E108" s="2" t="e">
        <f t="shared" si="81"/>
        <v>#DIV/0!</v>
      </c>
      <c r="H108">
        <f t="shared" si="76"/>
        <v>0</v>
      </c>
      <c r="L108">
        <f t="shared" si="83"/>
        <v>0</v>
      </c>
      <c r="M108">
        <f t="shared" si="82"/>
        <v>0</v>
      </c>
      <c r="O108">
        <f t="shared" si="77"/>
        <v>0</v>
      </c>
    </row>
    <row r="109" spans="2:15" ht="14.25" customHeight="1" x14ac:dyDescent="0.25">
      <c r="B109" s="3"/>
      <c r="C109" s="3"/>
      <c r="D109" s="3"/>
      <c r="E109" s="2" t="e">
        <f t="shared" si="81"/>
        <v>#DIV/0!</v>
      </c>
      <c r="H109">
        <f t="shared" si="76"/>
        <v>0</v>
      </c>
      <c r="L109">
        <v>0</v>
      </c>
      <c r="M109">
        <f t="shared" si="82"/>
        <v>0</v>
      </c>
      <c r="O109">
        <f t="shared" si="77"/>
        <v>0</v>
      </c>
    </row>
    <row r="110" spans="2:15" x14ac:dyDescent="0.25">
      <c r="B110" s="3"/>
      <c r="C110" s="3"/>
      <c r="D110" s="3"/>
      <c r="E110" s="2" t="e">
        <f t="shared" si="81"/>
        <v>#DIV/0!</v>
      </c>
      <c r="H110">
        <f t="shared" si="76"/>
        <v>0</v>
      </c>
      <c r="L110">
        <f t="shared" si="83"/>
        <v>0</v>
      </c>
      <c r="M110">
        <f t="shared" si="82"/>
        <v>0</v>
      </c>
      <c r="O110">
        <f t="shared" si="77"/>
        <v>0</v>
      </c>
    </row>
    <row r="111" spans="2:15" x14ac:dyDescent="0.25">
      <c r="B111" s="3"/>
      <c r="C111" s="3"/>
      <c r="D111" s="3"/>
      <c r="E111" s="2" t="e">
        <f t="shared" si="81"/>
        <v>#DIV/0!</v>
      </c>
      <c r="H111">
        <f t="shared" si="76"/>
        <v>0</v>
      </c>
      <c r="L111">
        <f t="shared" si="83"/>
        <v>0</v>
      </c>
      <c r="M111">
        <f t="shared" si="82"/>
        <v>0</v>
      </c>
      <c r="O111">
        <f t="shared" si="77"/>
        <v>0</v>
      </c>
    </row>
    <row r="112" spans="2:15" x14ac:dyDescent="0.25">
      <c r="B112" s="3"/>
      <c r="C112" s="3"/>
      <c r="D112" s="3"/>
      <c r="E112" s="2" t="e">
        <f t="shared" si="81"/>
        <v>#DIV/0!</v>
      </c>
      <c r="H112">
        <f t="shared" si="76"/>
        <v>0</v>
      </c>
      <c r="L112">
        <f t="shared" si="83"/>
        <v>0</v>
      </c>
      <c r="M112">
        <f t="shared" si="82"/>
        <v>0</v>
      </c>
      <c r="O112">
        <f t="shared" si="77"/>
        <v>0</v>
      </c>
    </row>
    <row r="113" spans="2:15" x14ac:dyDescent="0.25">
      <c r="B113" s="3"/>
      <c r="C113" s="3"/>
      <c r="D113" s="3"/>
      <c r="E113" s="2" t="e">
        <f t="shared" si="81"/>
        <v>#DIV/0!</v>
      </c>
      <c r="H113">
        <f t="shared" si="76"/>
        <v>0</v>
      </c>
      <c r="L113">
        <f t="shared" si="83"/>
        <v>0</v>
      </c>
      <c r="M113">
        <f t="shared" si="82"/>
        <v>0</v>
      </c>
      <c r="O113">
        <f t="shared" si="77"/>
        <v>0</v>
      </c>
    </row>
    <row r="114" spans="2:15" x14ac:dyDescent="0.25">
      <c r="B114" s="3"/>
      <c r="C114" s="3"/>
      <c r="D114" s="3"/>
      <c r="E114" s="2" t="e">
        <f t="shared" si="81"/>
        <v>#DIV/0!</v>
      </c>
      <c r="H114">
        <f t="shared" si="76"/>
        <v>0</v>
      </c>
      <c r="L114">
        <f t="shared" si="83"/>
        <v>0</v>
      </c>
      <c r="M114">
        <f t="shared" si="82"/>
        <v>0</v>
      </c>
      <c r="O114">
        <f t="shared" si="77"/>
        <v>0</v>
      </c>
    </row>
    <row r="115" spans="2:15" x14ac:dyDescent="0.25">
      <c r="E115" s="2" t="e">
        <f t="shared" si="81"/>
        <v>#DIV/0!</v>
      </c>
      <c r="H115">
        <f t="shared" si="76"/>
        <v>0</v>
      </c>
      <c r="L115">
        <f t="shared" si="83"/>
        <v>0</v>
      </c>
      <c r="M115">
        <f t="shared" si="82"/>
        <v>0</v>
      </c>
      <c r="O115">
        <f t="shared" si="77"/>
        <v>0</v>
      </c>
    </row>
    <row r="116" spans="2:15" x14ac:dyDescent="0.25">
      <c r="E116" s="2" t="e">
        <f t="shared" si="81"/>
        <v>#DIV/0!</v>
      </c>
      <c r="H116">
        <f t="shared" si="76"/>
        <v>0</v>
      </c>
      <c r="L116">
        <f t="shared" si="83"/>
        <v>0</v>
      </c>
      <c r="M116">
        <f t="shared" si="82"/>
        <v>0</v>
      </c>
      <c r="O116">
        <f t="shared" si="77"/>
        <v>0</v>
      </c>
    </row>
    <row r="117" spans="2:15" x14ac:dyDescent="0.25">
      <c r="E117" s="2" t="e">
        <f t="shared" si="81"/>
        <v>#DIV/0!</v>
      </c>
      <c r="H117">
        <f t="shared" si="76"/>
        <v>0</v>
      </c>
      <c r="L117">
        <f t="shared" si="83"/>
        <v>0</v>
      </c>
      <c r="M117">
        <f t="shared" si="82"/>
        <v>0</v>
      </c>
      <c r="O117">
        <f t="shared" si="77"/>
        <v>0</v>
      </c>
    </row>
    <row r="118" spans="2:15" x14ac:dyDescent="0.25">
      <c r="E118" s="2" t="e">
        <f t="shared" si="81"/>
        <v>#DIV/0!</v>
      </c>
      <c r="H118">
        <f t="shared" si="76"/>
        <v>0</v>
      </c>
      <c r="L118">
        <f t="shared" si="83"/>
        <v>0</v>
      </c>
      <c r="M118">
        <f t="shared" si="82"/>
        <v>0</v>
      </c>
      <c r="O118">
        <f t="shared" si="77"/>
        <v>0</v>
      </c>
    </row>
    <row r="119" spans="2:15" x14ac:dyDescent="0.25">
      <c r="E119" s="2" t="e">
        <f t="shared" si="81"/>
        <v>#DIV/0!</v>
      </c>
      <c r="H119">
        <f t="shared" si="76"/>
        <v>0</v>
      </c>
      <c r="L119">
        <f t="shared" si="83"/>
        <v>0</v>
      </c>
      <c r="M119">
        <f t="shared" si="82"/>
        <v>0</v>
      </c>
      <c r="O119">
        <f t="shared" si="77"/>
        <v>0</v>
      </c>
    </row>
    <row r="120" spans="2:15" x14ac:dyDescent="0.25">
      <c r="E120" s="2" t="e">
        <f t="shared" si="81"/>
        <v>#DIV/0!</v>
      </c>
      <c r="H120">
        <f t="shared" si="76"/>
        <v>0</v>
      </c>
      <c r="L120">
        <f t="shared" si="83"/>
        <v>0</v>
      </c>
      <c r="M120">
        <f t="shared" si="82"/>
        <v>0</v>
      </c>
      <c r="O120">
        <f t="shared" si="77"/>
        <v>0</v>
      </c>
    </row>
    <row r="121" spans="2:15" x14ac:dyDescent="0.25">
      <c r="E121" s="2" t="e">
        <f t="shared" si="81"/>
        <v>#DIV/0!</v>
      </c>
      <c r="H121">
        <f t="shared" si="76"/>
        <v>0</v>
      </c>
      <c r="L121">
        <f t="shared" si="83"/>
        <v>0</v>
      </c>
      <c r="M121">
        <f t="shared" si="82"/>
        <v>0</v>
      </c>
      <c r="O121">
        <f t="shared" si="77"/>
        <v>0</v>
      </c>
    </row>
    <row r="122" spans="2:15" x14ac:dyDescent="0.25">
      <c r="E122" s="2" t="e">
        <f t="shared" si="81"/>
        <v>#DIV/0!</v>
      </c>
      <c r="H122">
        <f t="shared" si="76"/>
        <v>0</v>
      </c>
      <c r="L122">
        <f t="shared" si="83"/>
        <v>0</v>
      </c>
      <c r="M122">
        <v>0</v>
      </c>
      <c r="O122">
        <f t="shared" si="77"/>
        <v>0</v>
      </c>
    </row>
    <row r="123" spans="2:15" x14ac:dyDescent="0.25">
      <c r="E123" s="2" t="e">
        <f t="shared" si="81"/>
        <v>#DIV/0!</v>
      </c>
      <c r="H123">
        <f t="shared" si="76"/>
        <v>0</v>
      </c>
      <c r="L123">
        <f t="shared" si="83"/>
        <v>0</v>
      </c>
      <c r="M123">
        <f t="shared" ref="M123:M181" si="87">D123*5</f>
        <v>0</v>
      </c>
      <c r="O123">
        <f t="shared" si="77"/>
        <v>0</v>
      </c>
    </row>
    <row r="124" spans="2:15" x14ac:dyDescent="0.25">
      <c r="E124" s="2" t="e">
        <f t="shared" si="81"/>
        <v>#DIV/0!</v>
      </c>
      <c r="H124">
        <f t="shared" si="76"/>
        <v>0</v>
      </c>
      <c r="L124">
        <f t="shared" si="83"/>
        <v>0</v>
      </c>
      <c r="M124">
        <f t="shared" si="87"/>
        <v>0</v>
      </c>
      <c r="O124">
        <f t="shared" si="77"/>
        <v>0</v>
      </c>
    </row>
    <row r="125" spans="2:15" x14ac:dyDescent="0.25">
      <c r="E125" s="2" t="e">
        <f t="shared" si="81"/>
        <v>#DIV/0!</v>
      </c>
      <c r="H125">
        <f t="shared" si="76"/>
        <v>0</v>
      </c>
      <c r="L125">
        <f t="shared" si="83"/>
        <v>0</v>
      </c>
      <c r="M125">
        <f t="shared" si="87"/>
        <v>0</v>
      </c>
      <c r="O125">
        <f t="shared" si="77"/>
        <v>0</v>
      </c>
    </row>
    <row r="126" spans="2:15" x14ac:dyDescent="0.25">
      <c r="E126" s="2" t="e">
        <f t="shared" si="81"/>
        <v>#DIV/0!</v>
      </c>
      <c r="H126">
        <f t="shared" si="76"/>
        <v>0</v>
      </c>
      <c r="L126">
        <f t="shared" si="83"/>
        <v>0</v>
      </c>
      <c r="M126">
        <f t="shared" si="87"/>
        <v>0</v>
      </c>
      <c r="O126">
        <f t="shared" si="77"/>
        <v>0</v>
      </c>
    </row>
    <row r="127" spans="2:15" x14ac:dyDescent="0.25">
      <c r="E127" s="2" t="e">
        <f t="shared" si="81"/>
        <v>#DIV/0!</v>
      </c>
      <c r="H127">
        <f t="shared" si="76"/>
        <v>0</v>
      </c>
      <c r="L127">
        <f t="shared" si="83"/>
        <v>0</v>
      </c>
      <c r="M127">
        <f t="shared" si="87"/>
        <v>0</v>
      </c>
      <c r="O127">
        <f t="shared" si="77"/>
        <v>0</v>
      </c>
    </row>
    <row r="128" spans="2:15" x14ac:dyDescent="0.25">
      <c r="E128" s="2" t="e">
        <f t="shared" si="81"/>
        <v>#DIV/0!</v>
      </c>
      <c r="H128">
        <f t="shared" si="76"/>
        <v>0</v>
      </c>
      <c r="L128">
        <f t="shared" si="83"/>
        <v>0</v>
      </c>
      <c r="M128">
        <f t="shared" si="87"/>
        <v>0</v>
      </c>
      <c r="O128">
        <f t="shared" si="77"/>
        <v>0</v>
      </c>
    </row>
    <row r="129" spans="1:16" x14ac:dyDescent="0.25">
      <c r="E129" s="2" t="e">
        <f t="shared" si="81"/>
        <v>#DIV/0!</v>
      </c>
      <c r="H129">
        <f t="shared" si="76"/>
        <v>0</v>
      </c>
      <c r="L129">
        <f t="shared" si="83"/>
        <v>0</v>
      </c>
      <c r="M129">
        <f t="shared" si="87"/>
        <v>0</v>
      </c>
      <c r="O129">
        <f t="shared" si="77"/>
        <v>0</v>
      </c>
    </row>
    <row r="130" spans="1:16" x14ac:dyDescent="0.25">
      <c r="E130" s="2" t="e">
        <f t="shared" si="81"/>
        <v>#DIV/0!</v>
      </c>
      <c r="H130">
        <f t="shared" si="76"/>
        <v>0</v>
      </c>
      <c r="L130">
        <f t="shared" si="83"/>
        <v>0</v>
      </c>
      <c r="M130">
        <f t="shared" si="87"/>
        <v>0</v>
      </c>
      <c r="O130">
        <f t="shared" si="77"/>
        <v>0</v>
      </c>
    </row>
    <row r="131" spans="1:16" x14ac:dyDescent="0.25">
      <c r="E131" s="2" t="e">
        <f t="shared" si="81"/>
        <v>#DIV/0!</v>
      </c>
      <c r="H131">
        <f t="shared" si="76"/>
        <v>0</v>
      </c>
      <c r="L131">
        <f t="shared" si="83"/>
        <v>0</v>
      </c>
      <c r="M131">
        <f t="shared" si="87"/>
        <v>0</v>
      </c>
      <c r="O131">
        <f t="shared" si="77"/>
        <v>0</v>
      </c>
    </row>
    <row r="132" spans="1:16" x14ac:dyDescent="0.25">
      <c r="E132" s="2" t="e">
        <f t="shared" si="81"/>
        <v>#DIV/0!</v>
      </c>
      <c r="H132">
        <f t="shared" si="76"/>
        <v>0</v>
      </c>
      <c r="L132">
        <f t="shared" si="83"/>
        <v>0</v>
      </c>
      <c r="M132">
        <f t="shared" si="87"/>
        <v>0</v>
      </c>
      <c r="O132">
        <f t="shared" si="77"/>
        <v>0</v>
      </c>
    </row>
    <row r="133" spans="1:16" x14ac:dyDescent="0.25">
      <c r="E133" s="2" t="e">
        <f t="shared" si="81"/>
        <v>#DIV/0!</v>
      </c>
      <c r="H133">
        <f t="shared" si="76"/>
        <v>0</v>
      </c>
      <c r="L133">
        <f t="shared" si="83"/>
        <v>0</v>
      </c>
      <c r="M133">
        <f t="shared" si="87"/>
        <v>0</v>
      </c>
      <c r="O133">
        <f t="shared" si="77"/>
        <v>0</v>
      </c>
    </row>
    <row r="134" spans="1:16" x14ac:dyDescent="0.25">
      <c r="E134" s="2" t="e">
        <f t="shared" si="81"/>
        <v>#DIV/0!</v>
      </c>
      <c r="H134">
        <f t="shared" ref="H134:H181" si="88">F134-G134</f>
        <v>0</v>
      </c>
      <c r="L134">
        <f t="shared" si="83"/>
        <v>0</v>
      </c>
      <c r="M134">
        <f t="shared" si="87"/>
        <v>0</v>
      </c>
      <c r="O134">
        <f t="shared" ref="O134:O181" si="89">SUM(I134:N134)</f>
        <v>0</v>
      </c>
    </row>
    <row r="135" spans="1:16" x14ac:dyDescent="0.25">
      <c r="E135" s="2" t="e">
        <f t="shared" si="81"/>
        <v>#DIV/0!</v>
      </c>
      <c r="H135">
        <f t="shared" si="88"/>
        <v>0</v>
      </c>
      <c r="L135">
        <f t="shared" si="83"/>
        <v>0</v>
      </c>
      <c r="M135">
        <f t="shared" si="87"/>
        <v>0</v>
      </c>
      <c r="O135">
        <f t="shared" si="89"/>
        <v>0</v>
      </c>
    </row>
    <row r="136" spans="1:16" x14ac:dyDescent="0.25">
      <c r="E136" s="2" t="e">
        <f t="shared" si="81"/>
        <v>#DIV/0!</v>
      </c>
      <c r="H136">
        <f t="shared" si="88"/>
        <v>0</v>
      </c>
      <c r="L136">
        <f t="shared" si="83"/>
        <v>0</v>
      </c>
      <c r="M136">
        <f t="shared" si="87"/>
        <v>0</v>
      </c>
      <c r="O136">
        <f t="shared" si="89"/>
        <v>0</v>
      </c>
    </row>
    <row r="137" spans="1:16" x14ac:dyDescent="0.25">
      <c r="E137" s="2" t="e">
        <f t="shared" si="81"/>
        <v>#DIV/0!</v>
      </c>
      <c r="H137">
        <f t="shared" si="88"/>
        <v>0</v>
      </c>
      <c r="L137">
        <f t="shared" si="83"/>
        <v>0</v>
      </c>
      <c r="M137">
        <f t="shared" si="87"/>
        <v>0</v>
      </c>
      <c r="O137">
        <f t="shared" si="89"/>
        <v>0</v>
      </c>
    </row>
    <row r="138" spans="1:16" x14ac:dyDescent="0.25">
      <c r="E138" s="2" t="e">
        <f t="shared" si="81"/>
        <v>#DIV/0!</v>
      </c>
      <c r="H138">
        <f t="shared" si="88"/>
        <v>0</v>
      </c>
      <c r="L138">
        <f t="shared" si="83"/>
        <v>0</v>
      </c>
      <c r="M138">
        <f t="shared" si="87"/>
        <v>0</v>
      </c>
      <c r="O138">
        <f t="shared" si="89"/>
        <v>0</v>
      </c>
    </row>
    <row r="139" spans="1:16" x14ac:dyDescent="0.25">
      <c r="E139" s="2" t="e">
        <f t="shared" si="81"/>
        <v>#DIV/0!</v>
      </c>
      <c r="H139">
        <f t="shared" si="88"/>
        <v>0</v>
      </c>
      <c r="L139">
        <f t="shared" si="83"/>
        <v>0</v>
      </c>
      <c r="M139">
        <f t="shared" si="87"/>
        <v>0</v>
      </c>
      <c r="O139">
        <f t="shared" si="89"/>
        <v>0</v>
      </c>
    </row>
    <row r="140" spans="1:16" x14ac:dyDescent="0.25">
      <c r="E140" s="2" t="e">
        <f t="shared" si="81"/>
        <v>#DIV/0!</v>
      </c>
      <c r="H140">
        <f t="shared" si="88"/>
        <v>0</v>
      </c>
      <c r="L140">
        <f t="shared" si="83"/>
        <v>0</v>
      </c>
      <c r="M140">
        <f t="shared" si="87"/>
        <v>0</v>
      </c>
      <c r="O140">
        <f t="shared" si="89"/>
        <v>0</v>
      </c>
    </row>
    <row r="141" spans="1:16" x14ac:dyDescent="0.25">
      <c r="E141" s="2" t="e">
        <f t="shared" si="81"/>
        <v>#DIV/0!</v>
      </c>
      <c r="H141">
        <f t="shared" si="88"/>
        <v>0</v>
      </c>
      <c r="L141">
        <f t="shared" si="83"/>
        <v>0</v>
      </c>
      <c r="M141">
        <f t="shared" si="87"/>
        <v>0</v>
      </c>
      <c r="O141">
        <f t="shared" si="89"/>
        <v>0</v>
      </c>
    </row>
    <row r="142" spans="1:16" x14ac:dyDescent="0.25">
      <c r="E142" s="2" t="e">
        <f t="shared" si="81"/>
        <v>#DIV/0!</v>
      </c>
      <c r="H142">
        <f t="shared" si="88"/>
        <v>0</v>
      </c>
      <c r="L142">
        <f t="shared" si="83"/>
        <v>0</v>
      </c>
      <c r="M142">
        <f t="shared" si="87"/>
        <v>0</v>
      </c>
      <c r="O142">
        <f t="shared" si="89"/>
        <v>0</v>
      </c>
    </row>
    <row r="143" spans="1:16" x14ac:dyDescent="0.25">
      <c r="A143" s="6"/>
      <c r="B143" s="4"/>
      <c r="C143" s="4"/>
      <c r="D143" s="4"/>
      <c r="E143" s="5" t="e">
        <f t="shared" si="81"/>
        <v>#DIV/0!</v>
      </c>
      <c r="F143" s="4"/>
      <c r="G143" s="4"/>
      <c r="H143" s="4">
        <f t="shared" si="88"/>
        <v>0</v>
      </c>
      <c r="I143" s="4"/>
      <c r="J143" s="4"/>
      <c r="K143" s="4"/>
      <c r="L143" s="4">
        <f t="shared" si="83"/>
        <v>0</v>
      </c>
      <c r="M143" s="4">
        <f t="shared" si="87"/>
        <v>0</v>
      </c>
      <c r="N143" s="4"/>
      <c r="O143" s="4">
        <f t="shared" si="89"/>
        <v>0</v>
      </c>
      <c r="P143" s="4"/>
    </row>
    <row r="144" spans="1:16" x14ac:dyDescent="0.25">
      <c r="E144" s="2" t="e">
        <f t="shared" si="81"/>
        <v>#DIV/0!</v>
      </c>
      <c r="H144">
        <f t="shared" si="88"/>
        <v>0</v>
      </c>
      <c r="L144">
        <f t="shared" si="83"/>
        <v>0</v>
      </c>
      <c r="M144">
        <f t="shared" si="87"/>
        <v>0</v>
      </c>
      <c r="O144">
        <f t="shared" si="89"/>
        <v>0</v>
      </c>
      <c r="P144" s="4"/>
    </row>
    <row r="145" spans="1:16" x14ac:dyDescent="0.25">
      <c r="E145" s="2" t="e">
        <f t="shared" si="81"/>
        <v>#DIV/0!</v>
      </c>
      <c r="H145">
        <f t="shared" si="88"/>
        <v>0</v>
      </c>
      <c r="L145">
        <f t="shared" si="83"/>
        <v>0</v>
      </c>
      <c r="M145">
        <f t="shared" si="87"/>
        <v>0</v>
      </c>
      <c r="O145">
        <f t="shared" si="89"/>
        <v>0</v>
      </c>
    </row>
    <row r="146" spans="1:16" x14ac:dyDescent="0.25">
      <c r="E146" s="2" t="e">
        <f t="shared" ref="E146:E181" si="90">(B146)/(B146+C146+D146)</f>
        <v>#DIV/0!</v>
      </c>
      <c r="H146">
        <f t="shared" si="88"/>
        <v>0</v>
      </c>
      <c r="L146">
        <f t="shared" si="83"/>
        <v>0</v>
      </c>
      <c r="M146">
        <f t="shared" si="87"/>
        <v>0</v>
      </c>
      <c r="O146">
        <f t="shared" si="89"/>
        <v>0</v>
      </c>
    </row>
    <row r="147" spans="1:16" x14ac:dyDescent="0.25">
      <c r="A147" s="6"/>
      <c r="B147" s="4"/>
      <c r="C147" s="4"/>
      <c r="D147" s="4"/>
      <c r="E147" s="5" t="e">
        <f t="shared" si="90"/>
        <v>#DIV/0!</v>
      </c>
      <c r="F147" s="4"/>
      <c r="G147" s="4"/>
      <c r="H147" s="4">
        <f t="shared" si="88"/>
        <v>0</v>
      </c>
      <c r="I147" s="4"/>
      <c r="J147" s="4"/>
      <c r="K147" s="4"/>
      <c r="L147" s="4">
        <f t="shared" ref="L147:L158" si="91">B147*10</f>
        <v>0</v>
      </c>
      <c r="M147" s="4">
        <f t="shared" si="87"/>
        <v>0</v>
      </c>
      <c r="N147" s="4"/>
      <c r="O147" s="4">
        <f t="shared" si="89"/>
        <v>0</v>
      </c>
      <c r="P147" s="4"/>
    </row>
    <row r="148" spans="1:16" x14ac:dyDescent="0.25">
      <c r="A148" s="6"/>
      <c r="B148" s="4"/>
      <c r="C148" s="4"/>
      <c r="D148" s="4"/>
      <c r="E148" s="5" t="e">
        <f t="shared" si="90"/>
        <v>#DIV/0!</v>
      </c>
      <c r="F148" s="4"/>
      <c r="G148" s="4"/>
      <c r="H148" s="4">
        <f t="shared" si="88"/>
        <v>0</v>
      </c>
      <c r="I148" s="4"/>
      <c r="J148" s="4"/>
      <c r="K148" s="4"/>
      <c r="L148" s="4">
        <f t="shared" si="91"/>
        <v>0</v>
      </c>
      <c r="M148" s="4">
        <f t="shared" si="87"/>
        <v>0</v>
      </c>
      <c r="N148" s="4"/>
      <c r="O148" s="4">
        <f t="shared" si="89"/>
        <v>0</v>
      </c>
      <c r="P148" s="4"/>
    </row>
    <row r="149" spans="1:16" x14ac:dyDescent="0.25">
      <c r="A149" s="6"/>
      <c r="B149" s="4"/>
      <c r="C149" s="4"/>
      <c r="D149" s="4"/>
      <c r="E149" s="5" t="e">
        <f t="shared" si="90"/>
        <v>#DIV/0!</v>
      </c>
      <c r="F149" s="4"/>
      <c r="G149" s="4"/>
      <c r="H149" s="4">
        <f t="shared" si="88"/>
        <v>0</v>
      </c>
      <c r="I149" s="4"/>
      <c r="J149" s="4"/>
      <c r="K149" s="4"/>
      <c r="L149" s="4">
        <f t="shared" si="91"/>
        <v>0</v>
      </c>
      <c r="M149" s="4">
        <f t="shared" si="87"/>
        <v>0</v>
      </c>
      <c r="N149" s="4"/>
      <c r="O149" s="4">
        <f t="shared" si="89"/>
        <v>0</v>
      </c>
      <c r="P149" s="4"/>
    </row>
    <row r="150" spans="1:16" x14ac:dyDescent="0.25">
      <c r="A150" s="6"/>
      <c r="B150" s="4"/>
      <c r="C150" s="4"/>
      <c r="D150" s="4"/>
      <c r="E150" s="5" t="e">
        <f t="shared" si="90"/>
        <v>#DIV/0!</v>
      </c>
      <c r="F150" s="4"/>
      <c r="G150" s="4"/>
      <c r="H150" s="4">
        <f t="shared" si="88"/>
        <v>0</v>
      </c>
      <c r="I150" s="4"/>
      <c r="J150" s="4"/>
      <c r="K150" s="4"/>
      <c r="L150" s="4">
        <f t="shared" si="91"/>
        <v>0</v>
      </c>
      <c r="M150" s="4">
        <f t="shared" si="87"/>
        <v>0</v>
      </c>
      <c r="N150" s="4"/>
      <c r="O150" s="4">
        <f t="shared" si="89"/>
        <v>0</v>
      </c>
      <c r="P150" s="4"/>
    </row>
    <row r="151" spans="1:16" x14ac:dyDescent="0.25">
      <c r="A151" s="6"/>
      <c r="B151" s="4"/>
      <c r="C151" s="4"/>
      <c r="D151" s="4"/>
      <c r="E151" s="5" t="e">
        <f t="shared" si="90"/>
        <v>#DIV/0!</v>
      </c>
      <c r="F151" s="4"/>
      <c r="G151" s="4"/>
      <c r="H151" s="4">
        <f t="shared" si="88"/>
        <v>0</v>
      </c>
      <c r="I151" s="4"/>
      <c r="J151" s="4"/>
      <c r="K151" s="4"/>
      <c r="L151" s="4">
        <f t="shared" si="91"/>
        <v>0</v>
      </c>
      <c r="M151" s="4">
        <f t="shared" si="87"/>
        <v>0</v>
      </c>
      <c r="N151" s="4"/>
      <c r="O151" s="4">
        <f t="shared" si="89"/>
        <v>0</v>
      </c>
      <c r="P151" s="4"/>
    </row>
    <row r="152" spans="1:16" x14ac:dyDescent="0.25">
      <c r="A152" s="6"/>
      <c r="B152" s="4"/>
      <c r="C152" s="4"/>
      <c r="D152" s="4"/>
      <c r="E152" s="5" t="e">
        <f t="shared" si="90"/>
        <v>#DIV/0!</v>
      </c>
      <c r="F152" s="4"/>
      <c r="G152" s="4"/>
      <c r="H152" s="4">
        <f t="shared" si="88"/>
        <v>0</v>
      </c>
      <c r="I152" s="4"/>
      <c r="J152" s="4"/>
      <c r="K152" s="4"/>
      <c r="L152" s="4">
        <f t="shared" si="91"/>
        <v>0</v>
      </c>
      <c r="M152" s="4">
        <f t="shared" si="87"/>
        <v>0</v>
      </c>
      <c r="N152" s="4"/>
      <c r="O152" s="4">
        <f t="shared" si="89"/>
        <v>0</v>
      </c>
    </row>
    <row r="153" spans="1:16" x14ac:dyDescent="0.25">
      <c r="E153" s="2" t="e">
        <f t="shared" si="90"/>
        <v>#DIV/0!</v>
      </c>
      <c r="H153">
        <f t="shared" si="88"/>
        <v>0</v>
      </c>
      <c r="L153">
        <f t="shared" si="91"/>
        <v>0</v>
      </c>
      <c r="M153">
        <f t="shared" si="87"/>
        <v>0</v>
      </c>
      <c r="O153">
        <f t="shared" si="89"/>
        <v>0</v>
      </c>
    </row>
    <row r="154" spans="1:16" x14ac:dyDescent="0.25">
      <c r="E154" s="2" t="e">
        <f t="shared" si="90"/>
        <v>#DIV/0!</v>
      </c>
      <c r="H154">
        <f t="shared" si="88"/>
        <v>0</v>
      </c>
      <c r="L154">
        <f t="shared" si="91"/>
        <v>0</v>
      </c>
      <c r="M154">
        <f t="shared" si="87"/>
        <v>0</v>
      </c>
      <c r="O154">
        <f t="shared" si="89"/>
        <v>0</v>
      </c>
    </row>
    <row r="155" spans="1:16" x14ac:dyDescent="0.25">
      <c r="E155" s="2" t="e">
        <f t="shared" si="90"/>
        <v>#DIV/0!</v>
      </c>
      <c r="H155">
        <f t="shared" si="88"/>
        <v>0</v>
      </c>
      <c r="L155">
        <f t="shared" si="91"/>
        <v>0</v>
      </c>
      <c r="M155">
        <f t="shared" si="87"/>
        <v>0</v>
      </c>
      <c r="O155">
        <f t="shared" si="89"/>
        <v>0</v>
      </c>
    </row>
    <row r="156" spans="1:16" x14ac:dyDescent="0.25">
      <c r="E156" s="2" t="e">
        <f t="shared" si="90"/>
        <v>#DIV/0!</v>
      </c>
      <c r="H156">
        <f t="shared" si="88"/>
        <v>0</v>
      </c>
      <c r="L156">
        <f t="shared" si="91"/>
        <v>0</v>
      </c>
      <c r="M156">
        <f t="shared" si="87"/>
        <v>0</v>
      </c>
      <c r="O156">
        <f t="shared" si="89"/>
        <v>0</v>
      </c>
    </row>
    <row r="157" spans="1:16" x14ac:dyDescent="0.25">
      <c r="E157" s="2" t="e">
        <f t="shared" si="90"/>
        <v>#DIV/0!</v>
      </c>
      <c r="H157">
        <f t="shared" si="88"/>
        <v>0</v>
      </c>
      <c r="L157">
        <f t="shared" si="91"/>
        <v>0</v>
      </c>
      <c r="M157">
        <f t="shared" si="87"/>
        <v>0</v>
      </c>
      <c r="O157">
        <f t="shared" si="89"/>
        <v>0</v>
      </c>
    </row>
    <row r="158" spans="1:16" x14ac:dyDescent="0.25">
      <c r="E158" s="2" t="e">
        <f t="shared" si="90"/>
        <v>#DIV/0!</v>
      </c>
      <c r="H158">
        <f t="shared" si="88"/>
        <v>0</v>
      </c>
      <c r="L158">
        <f t="shared" si="91"/>
        <v>0</v>
      </c>
      <c r="M158">
        <f t="shared" si="87"/>
        <v>0</v>
      </c>
      <c r="O158">
        <f t="shared" si="89"/>
        <v>0</v>
      </c>
    </row>
    <row r="159" spans="1:16" x14ac:dyDescent="0.25">
      <c r="E159" s="2" t="e">
        <f t="shared" si="90"/>
        <v>#DIV/0!</v>
      </c>
      <c r="H159">
        <f t="shared" si="88"/>
        <v>0</v>
      </c>
      <c r="M159">
        <f t="shared" si="87"/>
        <v>0</v>
      </c>
      <c r="O159">
        <f t="shared" si="89"/>
        <v>0</v>
      </c>
    </row>
    <row r="160" spans="1:16" x14ac:dyDescent="0.25">
      <c r="E160" s="2" t="e">
        <f t="shared" si="90"/>
        <v>#DIV/0!</v>
      </c>
      <c r="H160">
        <f t="shared" si="88"/>
        <v>0</v>
      </c>
      <c r="M160">
        <f t="shared" si="87"/>
        <v>0</v>
      </c>
      <c r="O160">
        <f t="shared" si="89"/>
        <v>0</v>
      </c>
    </row>
    <row r="161" spans="5:15" x14ac:dyDescent="0.25">
      <c r="E161" s="2" t="e">
        <f t="shared" si="90"/>
        <v>#DIV/0!</v>
      </c>
      <c r="H161">
        <f t="shared" si="88"/>
        <v>0</v>
      </c>
      <c r="M161">
        <f t="shared" si="87"/>
        <v>0</v>
      </c>
      <c r="O161">
        <f t="shared" si="89"/>
        <v>0</v>
      </c>
    </row>
    <row r="162" spans="5:15" x14ac:dyDescent="0.25">
      <c r="E162" s="2" t="e">
        <f t="shared" si="90"/>
        <v>#DIV/0!</v>
      </c>
      <c r="H162">
        <f t="shared" si="88"/>
        <v>0</v>
      </c>
      <c r="M162">
        <f t="shared" si="87"/>
        <v>0</v>
      </c>
      <c r="O162">
        <f t="shared" si="89"/>
        <v>0</v>
      </c>
    </row>
    <row r="163" spans="5:15" x14ac:dyDescent="0.25">
      <c r="E163" s="2" t="e">
        <f t="shared" si="90"/>
        <v>#DIV/0!</v>
      </c>
      <c r="H163">
        <f t="shared" si="88"/>
        <v>0</v>
      </c>
      <c r="M163">
        <f t="shared" si="87"/>
        <v>0</v>
      </c>
      <c r="O163">
        <f t="shared" si="89"/>
        <v>0</v>
      </c>
    </row>
    <row r="164" spans="5:15" x14ac:dyDescent="0.25">
      <c r="E164" s="2" t="e">
        <f t="shared" si="90"/>
        <v>#DIV/0!</v>
      </c>
      <c r="H164">
        <f t="shared" si="88"/>
        <v>0</v>
      </c>
      <c r="M164">
        <f t="shared" si="87"/>
        <v>0</v>
      </c>
      <c r="O164">
        <f t="shared" si="89"/>
        <v>0</v>
      </c>
    </row>
    <row r="165" spans="5:15" x14ac:dyDescent="0.25">
      <c r="E165" s="2" t="e">
        <f t="shared" si="90"/>
        <v>#DIV/0!</v>
      </c>
      <c r="H165">
        <f t="shared" si="88"/>
        <v>0</v>
      </c>
      <c r="M165">
        <f t="shared" si="87"/>
        <v>0</v>
      </c>
      <c r="O165">
        <f t="shared" si="89"/>
        <v>0</v>
      </c>
    </row>
    <row r="166" spans="5:15" x14ac:dyDescent="0.25">
      <c r="E166" s="2" t="e">
        <f t="shared" si="90"/>
        <v>#DIV/0!</v>
      </c>
      <c r="H166">
        <f t="shared" si="88"/>
        <v>0</v>
      </c>
      <c r="M166">
        <f t="shared" si="87"/>
        <v>0</v>
      </c>
      <c r="O166">
        <f t="shared" si="89"/>
        <v>0</v>
      </c>
    </row>
    <row r="167" spans="5:15" x14ac:dyDescent="0.25">
      <c r="E167" s="2" t="e">
        <f t="shared" si="90"/>
        <v>#DIV/0!</v>
      </c>
      <c r="H167">
        <f t="shared" si="88"/>
        <v>0</v>
      </c>
      <c r="M167">
        <f t="shared" si="87"/>
        <v>0</v>
      </c>
      <c r="O167">
        <f t="shared" si="89"/>
        <v>0</v>
      </c>
    </row>
    <row r="168" spans="5:15" x14ac:dyDescent="0.25">
      <c r="E168" s="2" t="e">
        <f t="shared" si="90"/>
        <v>#DIV/0!</v>
      </c>
      <c r="H168">
        <f t="shared" si="88"/>
        <v>0</v>
      </c>
      <c r="M168">
        <f t="shared" si="87"/>
        <v>0</v>
      </c>
      <c r="O168">
        <f t="shared" si="89"/>
        <v>0</v>
      </c>
    </row>
    <row r="169" spans="5:15" x14ac:dyDescent="0.25">
      <c r="E169" s="2" t="e">
        <f t="shared" si="90"/>
        <v>#DIV/0!</v>
      </c>
      <c r="H169">
        <f t="shared" si="88"/>
        <v>0</v>
      </c>
      <c r="M169">
        <f t="shared" si="87"/>
        <v>0</v>
      </c>
      <c r="O169">
        <f t="shared" si="89"/>
        <v>0</v>
      </c>
    </row>
    <row r="170" spans="5:15" x14ac:dyDescent="0.25">
      <c r="E170" s="2" t="e">
        <f t="shared" si="90"/>
        <v>#DIV/0!</v>
      </c>
      <c r="H170">
        <f t="shared" si="88"/>
        <v>0</v>
      </c>
      <c r="M170">
        <f t="shared" si="87"/>
        <v>0</v>
      </c>
      <c r="O170">
        <f t="shared" si="89"/>
        <v>0</v>
      </c>
    </row>
    <row r="171" spans="5:15" x14ac:dyDescent="0.25">
      <c r="E171" s="2" t="e">
        <f t="shared" si="90"/>
        <v>#DIV/0!</v>
      </c>
      <c r="H171">
        <f t="shared" si="88"/>
        <v>0</v>
      </c>
      <c r="M171">
        <f t="shared" si="87"/>
        <v>0</v>
      </c>
      <c r="O171">
        <f t="shared" si="89"/>
        <v>0</v>
      </c>
    </row>
    <row r="172" spans="5:15" x14ac:dyDescent="0.25">
      <c r="E172" s="2" t="e">
        <f t="shared" si="90"/>
        <v>#DIV/0!</v>
      </c>
      <c r="H172">
        <f t="shared" si="88"/>
        <v>0</v>
      </c>
      <c r="M172">
        <f t="shared" si="87"/>
        <v>0</v>
      </c>
      <c r="O172">
        <f t="shared" si="89"/>
        <v>0</v>
      </c>
    </row>
    <row r="173" spans="5:15" x14ac:dyDescent="0.25">
      <c r="E173" s="2" t="e">
        <f t="shared" si="90"/>
        <v>#DIV/0!</v>
      </c>
      <c r="H173">
        <f t="shared" si="88"/>
        <v>0</v>
      </c>
      <c r="M173">
        <f t="shared" si="87"/>
        <v>0</v>
      </c>
      <c r="O173">
        <f t="shared" si="89"/>
        <v>0</v>
      </c>
    </row>
    <row r="174" spans="5:15" x14ac:dyDescent="0.25">
      <c r="E174" s="2" t="e">
        <f t="shared" si="90"/>
        <v>#DIV/0!</v>
      </c>
      <c r="H174">
        <f t="shared" si="88"/>
        <v>0</v>
      </c>
      <c r="M174">
        <f t="shared" si="87"/>
        <v>0</v>
      </c>
      <c r="O174">
        <f t="shared" si="89"/>
        <v>0</v>
      </c>
    </row>
    <row r="175" spans="5:15" x14ac:dyDescent="0.25">
      <c r="E175" s="2" t="e">
        <f t="shared" si="90"/>
        <v>#DIV/0!</v>
      </c>
      <c r="H175">
        <f t="shared" si="88"/>
        <v>0</v>
      </c>
      <c r="M175">
        <f t="shared" si="87"/>
        <v>0</v>
      </c>
      <c r="O175">
        <f t="shared" si="89"/>
        <v>0</v>
      </c>
    </row>
    <row r="176" spans="5:15" x14ac:dyDescent="0.25">
      <c r="E176" s="2" t="e">
        <f t="shared" si="90"/>
        <v>#DIV/0!</v>
      </c>
      <c r="H176">
        <f t="shared" si="88"/>
        <v>0</v>
      </c>
      <c r="M176">
        <f t="shared" si="87"/>
        <v>0</v>
      </c>
      <c r="O176">
        <f t="shared" si="89"/>
        <v>0</v>
      </c>
    </row>
    <row r="177" spans="5:15" x14ac:dyDescent="0.25">
      <c r="E177" s="2" t="e">
        <f t="shared" si="90"/>
        <v>#DIV/0!</v>
      </c>
      <c r="H177">
        <f t="shared" si="88"/>
        <v>0</v>
      </c>
      <c r="M177">
        <f t="shared" si="87"/>
        <v>0</v>
      </c>
      <c r="O177">
        <f t="shared" si="89"/>
        <v>0</v>
      </c>
    </row>
    <row r="178" spans="5:15" x14ac:dyDescent="0.25">
      <c r="E178" t="e">
        <f t="shared" si="90"/>
        <v>#DIV/0!</v>
      </c>
      <c r="H178">
        <f t="shared" si="88"/>
        <v>0</v>
      </c>
      <c r="M178">
        <f t="shared" si="87"/>
        <v>0</v>
      </c>
      <c r="O178">
        <f t="shared" si="89"/>
        <v>0</v>
      </c>
    </row>
    <row r="179" spans="5:15" x14ac:dyDescent="0.25">
      <c r="E179" t="e">
        <f t="shared" si="90"/>
        <v>#DIV/0!</v>
      </c>
      <c r="H179">
        <f t="shared" si="88"/>
        <v>0</v>
      </c>
      <c r="M179">
        <f t="shared" si="87"/>
        <v>0</v>
      </c>
      <c r="O179">
        <f t="shared" si="89"/>
        <v>0</v>
      </c>
    </row>
    <row r="180" spans="5:15" x14ac:dyDescent="0.25">
      <c r="E180" t="e">
        <f t="shared" si="90"/>
        <v>#DIV/0!</v>
      </c>
      <c r="H180">
        <f t="shared" si="88"/>
        <v>0</v>
      </c>
      <c r="M180">
        <f t="shared" si="87"/>
        <v>0</v>
      </c>
      <c r="O180">
        <f t="shared" si="89"/>
        <v>0</v>
      </c>
    </row>
    <row r="181" spans="5:15" x14ac:dyDescent="0.25">
      <c r="E181" t="e">
        <f t="shared" si="90"/>
        <v>#DIV/0!</v>
      </c>
      <c r="H181">
        <f t="shared" si="88"/>
        <v>0</v>
      </c>
      <c r="M181">
        <f t="shared" si="87"/>
        <v>0</v>
      </c>
      <c r="O181">
        <f t="shared" si="89"/>
        <v>0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1CD35-EE44-407C-80E4-7DD8509949F7}">
  <dimension ref="A1:AA196"/>
  <sheetViews>
    <sheetView tabSelected="1" zoomScale="150" zoomScaleNormal="150" workbookViewId="0">
      <selection activeCell="H23" sqref="H23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23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67</v>
      </c>
      <c r="B3" s="3">
        <f>1*2</f>
        <v>2</v>
      </c>
      <c r="C3" s="3">
        <f>1*1</f>
        <v>1</v>
      </c>
      <c r="D3" s="3"/>
      <c r="E3" s="2">
        <f t="shared" ref="E3" si="0">(B3)/(B3+C3+D3)</f>
        <v>0.66666666666666663</v>
      </c>
      <c r="F3" s="3">
        <f>7+10+2</f>
        <v>19</v>
      </c>
      <c r="G3" s="3">
        <f>4+4+8</f>
        <v>16</v>
      </c>
      <c r="H3">
        <f t="shared" ref="H3" si="1">F3-G3</f>
        <v>3</v>
      </c>
      <c r="L3">
        <f t="shared" ref="L3" si="2">B3*10</f>
        <v>20</v>
      </c>
      <c r="M3">
        <f t="shared" ref="M3" si="3">D3*5</f>
        <v>0</v>
      </c>
      <c r="N3">
        <f t="shared" ref="N3:N24" si="4">10*1</f>
        <v>10</v>
      </c>
      <c r="O3">
        <f t="shared" ref="O3" si="5">SUM(I3:N3)</f>
        <v>30</v>
      </c>
    </row>
    <row r="4" spans="1:27" x14ac:dyDescent="0.25">
      <c r="A4" s="3" t="s">
        <v>28</v>
      </c>
      <c r="B4" s="3">
        <f>1*1</f>
        <v>1</v>
      </c>
      <c r="C4" s="3">
        <f>1*2</f>
        <v>2</v>
      </c>
      <c r="D4" s="3"/>
      <c r="E4" s="2">
        <f t="shared" ref="E4:E11" si="6">(B4)/(B4+C4+D4)</f>
        <v>0.33333333333333331</v>
      </c>
      <c r="F4" s="3">
        <f>7+4+0</f>
        <v>11</v>
      </c>
      <c r="G4" s="3">
        <f>0+13+4</f>
        <v>17</v>
      </c>
      <c r="H4">
        <f>F4-G4</f>
        <v>-6</v>
      </c>
      <c r="J4">
        <f>40*1</f>
        <v>40</v>
      </c>
      <c r="L4">
        <f t="shared" ref="L4:L11" si="7">B4*10</f>
        <v>10</v>
      </c>
      <c r="M4">
        <f t="shared" ref="M4:M11" si="8">D4*5</f>
        <v>0</v>
      </c>
      <c r="N4">
        <f t="shared" si="4"/>
        <v>10</v>
      </c>
      <c r="O4">
        <f t="shared" ref="O4:O11" si="9">SUM(I4:N4)</f>
        <v>60</v>
      </c>
    </row>
    <row r="5" spans="1:27" x14ac:dyDescent="0.25">
      <c r="A5" s="3" t="s">
        <v>94</v>
      </c>
      <c r="B5" s="3">
        <f>1*5</f>
        <v>5</v>
      </c>
      <c r="C5" s="3">
        <f>1*5</f>
        <v>5</v>
      </c>
      <c r="D5" s="3"/>
      <c r="E5" s="2">
        <f t="shared" ref="E5" si="10">(B5)/(B5+C5+D5)</f>
        <v>0.5</v>
      </c>
      <c r="F5" s="3">
        <f>3+11+6+4+8+6+6+17+7+2</f>
        <v>70</v>
      </c>
      <c r="G5" s="3">
        <f>8+5+5+8+0+3+7+0+9+8</f>
        <v>53</v>
      </c>
      <c r="H5">
        <f t="shared" ref="H5" si="11">F5-G5</f>
        <v>17</v>
      </c>
      <c r="K5">
        <f>20*2</f>
        <v>40</v>
      </c>
      <c r="L5">
        <f t="shared" ref="L5" si="12">B5*10</f>
        <v>50</v>
      </c>
      <c r="M5">
        <f t="shared" ref="M5" si="13">D5*5</f>
        <v>0</v>
      </c>
      <c r="N5">
        <f>10*3</f>
        <v>30</v>
      </c>
      <c r="O5">
        <f t="shared" ref="O5" si="14">SUM(I5:N5)</f>
        <v>120</v>
      </c>
    </row>
    <row r="6" spans="1:27" x14ac:dyDescent="0.25">
      <c r="A6" s="3" t="s">
        <v>96</v>
      </c>
      <c r="B6" s="3">
        <f>1*1</f>
        <v>1</v>
      </c>
      <c r="C6" s="3">
        <f>1*5</f>
        <v>5</v>
      </c>
      <c r="D6" s="3"/>
      <c r="E6" s="2">
        <f t="shared" ref="E6" si="15">(B6)/(B6+C6+D6)</f>
        <v>0.16666666666666666</v>
      </c>
      <c r="F6" s="3">
        <f>0+1+5+2+9+4</f>
        <v>21</v>
      </c>
      <c r="G6" s="3">
        <f>15+5+6+5+4+7</f>
        <v>42</v>
      </c>
      <c r="H6">
        <f t="shared" ref="H6" si="16">F6-G6</f>
        <v>-21</v>
      </c>
      <c r="K6">
        <f>20*1</f>
        <v>20</v>
      </c>
      <c r="L6">
        <f t="shared" ref="L6" si="17">B6*10</f>
        <v>10</v>
      </c>
      <c r="M6">
        <f t="shared" ref="M6" si="18">D6*5</f>
        <v>0</v>
      </c>
      <c r="N6">
        <f>10*2</f>
        <v>20</v>
      </c>
      <c r="O6">
        <f t="shared" ref="O6" si="19">SUM(I6:N6)</f>
        <v>50</v>
      </c>
    </row>
    <row r="7" spans="1:27" x14ac:dyDescent="0.25">
      <c r="A7" s="3" t="s">
        <v>27</v>
      </c>
      <c r="B7" s="3">
        <f>1*9</f>
        <v>9</v>
      </c>
      <c r="C7" s="3">
        <f>1*2</f>
        <v>2</v>
      </c>
      <c r="D7" s="3"/>
      <c r="E7" s="2">
        <f t="shared" si="6"/>
        <v>0.81818181818181823</v>
      </c>
      <c r="F7" s="3">
        <f>3+17+17+5+15+12+2+13+9+7+1</f>
        <v>101</v>
      </c>
      <c r="G7" s="3">
        <f>2+0+3+1+4+0+12+7+7+0+8</f>
        <v>44</v>
      </c>
      <c r="H7">
        <f t="shared" ref="H7:H11" si="20">F7-G7</f>
        <v>57</v>
      </c>
      <c r="I7">
        <f>60*1</f>
        <v>60</v>
      </c>
      <c r="J7">
        <f>40*2</f>
        <v>80</v>
      </c>
      <c r="L7">
        <f t="shared" si="7"/>
        <v>90</v>
      </c>
      <c r="M7">
        <f t="shared" si="8"/>
        <v>0</v>
      </c>
      <c r="N7">
        <f>10*3</f>
        <v>30</v>
      </c>
      <c r="O7">
        <f t="shared" si="9"/>
        <v>260</v>
      </c>
    </row>
    <row r="8" spans="1:27" x14ac:dyDescent="0.25">
      <c r="A8" s="3" t="s">
        <v>176</v>
      </c>
      <c r="B8" s="3"/>
      <c r="C8" s="3">
        <f>1*3</f>
        <v>3</v>
      </c>
      <c r="D8" s="3"/>
      <c r="E8" s="2">
        <f t="shared" si="6"/>
        <v>0</v>
      </c>
      <c r="F8" s="3">
        <f>1+0+6</f>
        <v>7</v>
      </c>
      <c r="G8" s="3">
        <f>13+15+10</f>
        <v>38</v>
      </c>
      <c r="H8">
        <f t="shared" si="20"/>
        <v>-31</v>
      </c>
      <c r="L8">
        <f t="shared" si="7"/>
        <v>0</v>
      </c>
      <c r="M8">
        <f t="shared" si="8"/>
        <v>0</v>
      </c>
      <c r="N8">
        <f t="shared" si="4"/>
        <v>10</v>
      </c>
      <c r="O8">
        <f t="shared" si="9"/>
        <v>10</v>
      </c>
    </row>
    <row r="9" spans="1:27" x14ac:dyDescent="0.25">
      <c r="A9" s="3" t="s">
        <v>179</v>
      </c>
      <c r="B9" s="3">
        <f>1*2</f>
        <v>2</v>
      </c>
      <c r="C9" s="3">
        <f>1*2</f>
        <v>2</v>
      </c>
      <c r="D9" s="3"/>
      <c r="E9" s="2">
        <f t="shared" ref="E9" si="21">(B9)/(B9+C9+D9)</f>
        <v>0.5</v>
      </c>
      <c r="F9" s="3">
        <f>10+4+10+0</f>
        <v>24</v>
      </c>
      <c r="G9" s="3">
        <f>1+7+6+2</f>
        <v>16</v>
      </c>
      <c r="H9">
        <f t="shared" ref="H9" si="22">F9-G9</f>
        <v>8</v>
      </c>
      <c r="L9">
        <f t="shared" ref="L9" si="23">B9*10</f>
        <v>20</v>
      </c>
      <c r="M9">
        <f t="shared" ref="M9" si="24">D9*5</f>
        <v>0</v>
      </c>
      <c r="N9">
        <f t="shared" si="4"/>
        <v>10</v>
      </c>
      <c r="O9">
        <f t="shared" ref="O9" si="25">SUM(I9:N9)</f>
        <v>30</v>
      </c>
    </row>
    <row r="10" spans="1:27" x14ac:dyDescent="0.25">
      <c r="A10" s="3" t="s">
        <v>155</v>
      </c>
      <c r="B10" s="3">
        <f>1*2</f>
        <v>2</v>
      </c>
      <c r="C10" s="3">
        <f>1*2</f>
        <v>2</v>
      </c>
      <c r="D10" s="3"/>
      <c r="E10" s="2">
        <f t="shared" si="6"/>
        <v>0.5</v>
      </c>
      <c r="F10" s="3">
        <f>3+1+6+0</f>
        <v>10</v>
      </c>
      <c r="G10" s="3">
        <f>1+4+5+7</f>
        <v>17</v>
      </c>
      <c r="H10">
        <f t="shared" si="20"/>
        <v>-7</v>
      </c>
      <c r="K10">
        <f>20*1</f>
        <v>20</v>
      </c>
      <c r="L10">
        <f t="shared" si="7"/>
        <v>20</v>
      </c>
      <c r="M10">
        <f t="shared" si="8"/>
        <v>0</v>
      </c>
      <c r="N10">
        <f t="shared" si="4"/>
        <v>10</v>
      </c>
      <c r="O10">
        <f t="shared" si="9"/>
        <v>50</v>
      </c>
    </row>
    <row r="11" spans="1:27" x14ac:dyDescent="0.25">
      <c r="A11" s="3" t="s">
        <v>58</v>
      </c>
      <c r="B11" s="3">
        <f>1*1</f>
        <v>1</v>
      </c>
      <c r="C11" s="3">
        <f>1*11</f>
        <v>11</v>
      </c>
      <c r="D11" s="3"/>
      <c r="E11" s="2">
        <f t="shared" si="6"/>
        <v>8.3333333333333329E-2</v>
      </c>
      <c r="F11" s="3">
        <f>2+4+7+0+0+8+7+0+5+2+0+3</f>
        <v>38</v>
      </c>
      <c r="G11" s="3">
        <f>6+0+10+8+15+9+13+17+6+15+11+4</f>
        <v>114</v>
      </c>
      <c r="H11">
        <f t="shared" si="20"/>
        <v>-76</v>
      </c>
      <c r="K11">
        <f>20*1</f>
        <v>20</v>
      </c>
      <c r="L11">
        <f t="shared" si="7"/>
        <v>10</v>
      </c>
      <c r="M11">
        <f t="shared" si="8"/>
        <v>0</v>
      </c>
      <c r="N11">
        <f>10*4</f>
        <v>40</v>
      </c>
      <c r="O11">
        <f t="shared" si="9"/>
        <v>70</v>
      </c>
    </row>
    <row r="12" spans="1:27" x14ac:dyDescent="0.25">
      <c r="A12" s="3" t="s">
        <v>33</v>
      </c>
      <c r="B12" s="3">
        <f>1*2</f>
        <v>2</v>
      </c>
      <c r="C12" s="3">
        <f>1*1</f>
        <v>1</v>
      </c>
      <c r="D12" s="3">
        <f>1*1</f>
        <v>1</v>
      </c>
      <c r="E12" s="2">
        <f t="shared" ref="E12:E96" si="26">(B12)/(B12+C12+D12)</f>
        <v>0.5</v>
      </c>
      <c r="F12" s="3">
        <f>7+2+3+4</f>
        <v>16</v>
      </c>
      <c r="G12" s="3">
        <f>7+3+1+0</f>
        <v>11</v>
      </c>
      <c r="H12">
        <f t="shared" ref="H12:H28" si="27">F12-G12</f>
        <v>5</v>
      </c>
      <c r="I12">
        <f>60*1</f>
        <v>60</v>
      </c>
      <c r="L12">
        <f t="shared" ref="L12:L86" si="28">B12*10</f>
        <v>20</v>
      </c>
      <c r="M12">
        <f t="shared" ref="M12:M96" si="29">D12*5</f>
        <v>5</v>
      </c>
      <c r="N12">
        <f t="shared" si="4"/>
        <v>10</v>
      </c>
      <c r="O12">
        <f t="shared" ref="O12:O89" si="30">SUM(I12:N12)</f>
        <v>95</v>
      </c>
    </row>
    <row r="13" spans="1:27" x14ac:dyDescent="0.25">
      <c r="A13" s="3" t="s">
        <v>156</v>
      </c>
      <c r="B13" s="3">
        <f>1*4</f>
        <v>4</v>
      </c>
      <c r="C13" s="3"/>
      <c r="D13" s="3"/>
      <c r="E13" s="2">
        <f t="shared" si="26"/>
        <v>1</v>
      </c>
      <c r="F13" s="3">
        <f>20+4+13+8</f>
        <v>45</v>
      </c>
      <c r="G13" s="3">
        <f>1+1+0+1</f>
        <v>3</v>
      </c>
      <c r="H13">
        <f t="shared" si="27"/>
        <v>42</v>
      </c>
      <c r="I13">
        <f>60*1</f>
        <v>60</v>
      </c>
      <c r="L13">
        <f t="shared" si="28"/>
        <v>40</v>
      </c>
      <c r="M13">
        <f t="shared" si="29"/>
        <v>0</v>
      </c>
      <c r="N13">
        <f t="shared" si="4"/>
        <v>10</v>
      </c>
      <c r="O13">
        <f t="shared" si="30"/>
        <v>110</v>
      </c>
    </row>
    <row r="14" spans="1:27" x14ac:dyDescent="0.25">
      <c r="A14" s="3" t="s">
        <v>97</v>
      </c>
      <c r="B14" s="3">
        <f>1*3</f>
        <v>3</v>
      </c>
      <c r="C14" s="3">
        <f>1*3</f>
        <v>3</v>
      </c>
      <c r="D14" s="3">
        <f>1*1</f>
        <v>1</v>
      </c>
      <c r="E14" s="2">
        <f t="shared" si="26"/>
        <v>0.42857142857142855</v>
      </c>
      <c r="F14" s="3">
        <f>5+7+0+10+11+3+0</f>
        <v>36</v>
      </c>
      <c r="G14" s="3">
        <f>11+7+3+4+0+2+7</f>
        <v>34</v>
      </c>
      <c r="H14">
        <f t="shared" si="27"/>
        <v>2</v>
      </c>
      <c r="J14">
        <f>40*1</f>
        <v>40</v>
      </c>
      <c r="L14">
        <f t="shared" si="28"/>
        <v>30</v>
      </c>
      <c r="M14">
        <f>D14*5</f>
        <v>5</v>
      </c>
      <c r="N14">
        <f>10*2</f>
        <v>20</v>
      </c>
      <c r="O14">
        <f t="shared" si="30"/>
        <v>95</v>
      </c>
    </row>
    <row r="15" spans="1:27" x14ac:dyDescent="0.25">
      <c r="A15" s="3" t="s">
        <v>95</v>
      </c>
      <c r="B15" s="3">
        <f>1*4</f>
        <v>4</v>
      </c>
      <c r="C15" s="3">
        <f>1*2</f>
        <v>2</v>
      </c>
      <c r="D15" s="3">
        <f>1*1</f>
        <v>1</v>
      </c>
      <c r="E15" s="2">
        <f t="shared" si="26"/>
        <v>0.5714285714285714</v>
      </c>
      <c r="F15" s="3">
        <f>8+7+8+12+15+1+2</f>
        <v>53</v>
      </c>
      <c r="G15" s="3">
        <f>3+7+4+2+2+7+3</f>
        <v>28</v>
      </c>
      <c r="H15">
        <f t="shared" si="27"/>
        <v>25</v>
      </c>
      <c r="I15">
        <f>60*1</f>
        <v>60</v>
      </c>
      <c r="K15">
        <f>20*1</f>
        <v>20</v>
      </c>
      <c r="L15">
        <f t="shared" si="28"/>
        <v>40</v>
      </c>
      <c r="M15">
        <f t="shared" si="29"/>
        <v>5</v>
      </c>
      <c r="N15">
        <f>10*2</f>
        <v>20</v>
      </c>
      <c r="O15">
        <f t="shared" si="30"/>
        <v>145</v>
      </c>
    </row>
    <row r="16" spans="1:27" x14ac:dyDescent="0.25">
      <c r="A16" s="3" t="s">
        <v>59</v>
      </c>
      <c r="B16" s="3">
        <f>1*2</f>
        <v>2</v>
      </c>
      <c r="C16" s="3">
        <f>1*1</f>
        <v>1</v>
      </c>
      <c r="D16" s="3"/>
      <c r="E16" s="2">
        <f t="shared" si="26"/>
        <v>0.66666666666666663</v>
      </c>
      <c r="F16" s="3">
        <f>6+11+8</f>
        <v>25</v>
      </c>
      <c r="G16" s="3">
        <f>2+6+11</f>
        <v>19</v>
      </c>
      <c r="H16">
        <f t="shared" si="27"/>
        <v>6</v>
      </c>
      <c r="J16">
        <f>40*1</f>
        <v>40</v>
      </c>
      <c r="L16">
        <f t="shared" si="28"/>
        <v>20</v>
      </c>
      <c r="M16">
        <f t="shared" si="29"/>
        <v>0</v>
      </c>
      <c r="N16">
        <f t="shared" si="4"/>
        <v>10</v>
      </c>
      <c r="O16">
        <f t="shared" si="30"/>
        <v>70</v>
      </c>
    </row>
    <row r="17" spans="1:15" x14ac:dyDescent="0.25">
      <c r="A17" s="3" t="s">
        <v>60</v>
      </c>
      <c r="B17" s="3">
        <f>1*2</f>
        <v>2</v>
      </c>
      <c r="C17" s="3">
        <f>1*2</f>
        <v>2</v>
      </c>
      <c r="D17" s="3"/>
      <c r="E17" s="2">
        <f t="shared" ref="E17:E22" si="31">(B17)/(B17+C17+D17)</f>
        <v>0.5</v>
      </c>
      <c r="F17" s="3">
        <f>0+6+10+11</f>
        <v>27</v>
      </c>
      <c r="G17" s="3">
        <f>4+11+7+8</f>
        <v>30</v>
      </c>
      <c r="H17">
        <f t="shared" ref="H17:H22" si="32">F17-G17</f>
        <v>-3</v>
      </c>
      <c r="I17">
        <f>60*1</f>
        <v>60</v>
      </c>
      <c r="L17">
        <f t="shared" ref="L17:L22" si="33">B17*10</f>
        <v>20</v>
      </c>
      <c r="M17">
        <f t="shared" ref="M17:M22" si="34">D17*5</f>
        <v>0</v>
      </c>
      <c r="N17">
        <f t="shared" si="4"/>
        <v>10</v>
      </c>
      <c r="O17">
        <f t="shared" ref="O17:O22" si="35">SUM(I17:N17)</f>
        <v>90</v>
      </c>
    </row>
    <row r="18" spans="1:15" x14ac:dyDescent="0.25">
      <c r="A18" s="3" t="s">
        <v>141</v>
      </c>
      <c r="B18" s="3">
        <f>1*3</f>
        <v>3</v>
      </c>
      <c r="C18" s="3">
        <f>1*1</f>
        <v>1</v>
      </c>
      <c r="D18" s="3"/>
      <c r="E18" s="2">
        <f t="shared" ref="E18:E19" si="36">(B18)/(B18+C18+D18)</f>
        <v>0.75</v>
      </c>
      <c r="F18" s="3">
        <f>4+15+8+12</f>
        <v>39</v>
      </c>
      <c r="G18" s="3">
        <f>10+0+2+0</f>
        <v>12</v>
      </c>
      <c r="H18">
        <f t="shared" ref="H18:H19" si="37">F18-G18</f>
        <v>27</v>
      </c>
      <c r="I18">
        <f>60*1</f>
        <v>60</v>
      </c>
      <c r="L18">
        <f t="shared" ref="L18:L19" si="38">B18*10</f>
        <v>30</v>
      </c>
      <c r="M18">
        <f t="shared" ref="M18:M19" si="39">D18*5</f>
        <v>0</v>
      </c>
      <c r="N18">
        <f t="shared" si="4"/>
        <v>10</v>
      </c>
      <c r="O18">
        <f t="shared" ref="O18:O19" si="40">SUM(I18:N18)</f>
        <v>100</v>
      </c>
    </row>
    <row r="19" spans="1:15" x14ac:dyDescent="0.25">
      <c r="A19" s="3" t="s">
        <v>177</v>
      </c>
      <c r="B19" s="3">
        <f>1*2</f>
        <v>2</v>
      </c>
      <c r="C19" s="3">
        <f>1*2</f>
        <v>2</v>
      </c>
      <c r="D19" s="3"/>
      <c r="E19" s="2">
        <f t="shared" si="36"/>
        <v>0.5</v>
      </c>
      <c r="F19" s="3">
        <f>1+15+6+2</f>
        <v>24</v>
      </c>
      <c r="G19" s="3">
        <f>2+0+0+3</f>
        <v>5</v>
      </c>
      <c r="H19">
        <f t="shared" si="37"/>
        <v>19</v>
      </c>
      <c r="J19">
        <f>40*1</f>
        <v>40</v>
      </c>
      <c r="L19">
        <f t="shared" si="38"/>
        <v>20</v>
      </c>
      <c r="M19">
        <f t="shared" si="39"/>
        <v>0</v>
      </c>
      <c r="N19">
        <f t="shared" si="4"/>
        <v>10</v>
      </c>
      <c r="O19">
        <f t="shared" si="40"/>
        <v>70</v>
      </c>
    </row>
    <row r="20" spans="1:15" x14ac:dyDescent="0.25">
      <c r="A20" s="3" t="s">
        <v>178</v>
      </c>
      <c r="B20" s="3">
        <f>1*2</f>
        <v>2</v>
      </c>
      <c r="C20" s="3">
        <f>1*1</f>
        <v>1</v>
      </c>
      <c r="D20" s="3"/>
      <c r="E20" s="2">
        <f t="shared" ref="E20" si="41">(B20)/(B20+C20+D20)</f>
        <v>0.66666666666666663</v>
      </c>
      <c r="F20" s="3">
        <f>13+7+0</f>
        <v>20</v>
      </c>
      <c r="G20" s="3">
        <f>1+4+6</f>
        <v>11</v>
      </c>
      <c r="H20">
        <f t="shared" ref="H20" si="42">F20-G20</f>
        <v>9</v>
      </c>
      <c r="K20">
        <f>20*1</f>
        <v>20</v>
      </c>
      <c r="L20">
        <f t="shared" ref="L20" si="43">B20*10</f>
        <v>20</v>
      </c>
      <c r="M20">
        <f t="shared" ref="M20" si="44">D20*5</f>
        <v>0</v>
      </c>
      <c r="N20">
        <f t="shared" si="4"/>
        <v>10</v>
      </c>
      <c r="O20">
        <f t="shared" ref="O20" si="45">SUM(I20:N20)</f>
        <v>50</v>
      </c>
    </row>
    <row r="21" spans="1:15" x14ac:dyDescent="0.25">
      <c r="A21" s="3" t="s">
        <v>140</v>
      </c>
      <c r="B21" s="3">
        <f>1*2</f>
        <v>2</v>
      </c>
      <c r="C21" s="3">
        <f>1*3</f>
        <v>3</v>
      </c>
      <c r="D21" s="3"/>
      <c r="E21" s="2">
        <f t="shared" si="31"/>
        <v>0.4</v>
      </c>
      <c r="F21" s="3">
        <f>4+3+9+7+0</f>
        <v>23</v>
      </c>
      <c r="G21" s="3">
        <f>7+6+8+6+12</f>
        <v>39</v>
      </c>
      <c r="H21">
        <f t="shared" si="32"/>
        <v>-16</v>
      </c>
      <c r="J21">
        <f>40*1</f>
        <v>40</v>
      </c>
      <c r="L21">
        <f t="shared" si="33"/>
        <v>20</v>
      </c>
      <c r="M21">
        <f t="shared" si="34"/>
        <v>0</v>
      </c>
      <c r="N21">
        <f t="shared" si="4"/>
        <v>10</v>
      </c>
      <c r="O21">
        <f t="shared" si="35"/>
        <v>70</v>
      </c>
    </row>
    <row r="22" spans="1:15" x14ac:dyDescent="0.25">
      <c r="A22" s="3" t="s">
        <v>72</v>
      </c>
      <c r="B22" s="3">
        <f>1*10</f>
        <v>10</v>
      </c>
      <c r="C22" s="3">
        <f>1*5</f>
        <v>5</v>
      </c>
      <c r="D22" s="3"/>
      <c r="E22" s="2">
        <f t="shared" si="31"/>
        <v>0.66666666666666663</v>
      </c>
      <c r="F22" s="3">
        <f>15+4+3+0+11+5+10+1+1+8+0+7+6+14+7</f>
        <v>92</v>
      </c>
      <c r="G22" s="3">
        <f>0+15+0+12+5+2+0+20+3+2+13+1+2+1+0</f>
        <v>76</v>
      </c>
      <c r="H22">
        <f t="shared" si="32"/>
        <v>16</v>
      </c>
      <c r="I22">
        <f>60*2</f>
        <v>120</v>
      </c>
      <c r="L22">
        <f t="shared" si="33"/>
        <v>100</v>
      </c>
      <c r="M22">
        <f t="shared" si="34"/>
        <v>0</v>
      </c>
      <c r="N22">
        <f>10*4</f>
        <v>40</v>
      </c>
      <c r="O22">
        <f t="shared" si="35"/>
        <v>260</v>
      </c>
    </row>
    <row r="23" spans="1:15" x14ac:dyDescent="0.25">
      <c r="A23" s="3" t="s">
        <v>34</v>
      </c>
      <c r="B23" s="3">
        <f>1*5</f>
        <v>5</v>
      </c>
      <c r="C23" s="3">
        <f>1*9</f>
        <v>9</v>
      </c>
      <c r="D23" s="3">
        <f>1*1</f>
        <v>1</v>
      </c>
      <c r="E23" s="2">
        <f t="shared" si="26"/>
        <v>0.33333333333333331</v>
      </c>
      <c r="F23" s="3">
        <f>7+0+1+5+4+7+4+4+2+4+1+2+1+2+3</f>
        <v>47</v>
      </c>
      <c r="G23" s="3">
        <f>7+7+3+11+9+4+10+10+6+3+14+1+10+0+2</f>
        <v>97</v>
      </c>
      <c r="H23">
        <f t="shared" si="27"/>
        <v>-50</v>
      </c>
      <c r="I23">
        <f>60*1</f>
        <v>60</v>
      </c>
      <c r="J23">
        <f>40*1</f>
        <v>40</v>
      </c>
      <c r="K23">
        <f>20*1</f>
        <v>20</v>
      </c>
      <c r="L23">
        <f t="shared" si="28"/>
        <v>50</v>
      </c>
      <c r="M23">
        <f t="shared" si="29"/>
        <v>5</v>
      </c>
      <c r="N23">
        <f>10*4</f>
        <v>40</v>
      </c>
      <c r="O23">
        <f t="shared" si="30"/>
        <v>215</v>
      </c>
    </row>
    <row r="24" spans="1:15" x14ac:dyDescent="0.25">
      <c r="A24" s="3" t="s">
        <v>29</v>
      </c>
      <c r="B24" s="3">
        <f>1*1</f>
        <v>1</v>
      </c>
      <c r="C24" s="3">
        <f>1*2</f>
        <v>2</v>
      </c>
      <c r="D24" s="3"/>
      <c r="E24" s="2">
        <f t="shared" si="26"/>
        <v>0.33333333333333331</v>
      </c>
      <c r="F24" s="3">
        <f>13+0+3</f>
        <v>16</v>
      </c>
      <c r="G24" s="3">
        <f>4+17+17</f>
        <v>38</v>
      </c>
      <c r="H24">
        <f t="shared" si="27"/>
        <v>-22</v>
      </c>
      <c r="J24">
        <f>40*1</f>
        <v>40</v>
      </c>
      <c r="L24">
        <f t="shared" si="28"/>
        <v>10</v>
      </c>
      <c r="M24">
        <f t="shared" si="29"/>
        <v>0</v>
      </c>
      <c r="N24">
        <f t="shared" si="4"/>
        <v>10</v>
      </c>
      <c r="O24">
        <f t="shared" si="30"/>
        <v>60</v>
      </c>
    </row>
    <row r="25" spans="1:15" x14ac:dyDescent="0.25">
      <c r="B25" s="3"/>
      <c r="C25" s="3"/>
      <c r="D25" s="3"/>
      <c r="E25" s="2" t="e">
        <f t="shared" si="26"/>
        <v>#DIV/0!</v>
      </c>
      <c r="F25" s="3"/>
      <c r="G25" s="3"/>
      <c r="H25">
        <f t="shared" si="27"/>
        <v>0</v>
      </c>
      <c r="L25">
        <f t="shared" si="28"/>
        <v>0</v>
      </c>
      <c r="M25">
        <f t="shared" si="29"/>
        <v>0</v>
      </c>
      <c r="O25">
        <f t="shared" si="30"/>
        <v>0</v>
      </c>
    </row>
    <row r="26" spans="1:15" x14ac:dyDescent="0.25">
      <c r="B26" s="3"/>
      <c r="C26" s="3"/>
      <c r="D26" s="3"/>
      <c r="E26" s="2" t="e">
        <f t="shared" si="26"/>
        <v>#DIV/0!</v>
      </c>
      <c r="F26" s="3"/>
      <c r="G26" s="3"/>
      <c r="H26">
        <f t="shared" si="27"/>
        <v>0</v>
      </c>
      <c r="L26">
        <f t="shared" si="28"/>
        <v>0</v>
      </c>
      <c r="M26">
        <f t="shared" si="29"/>
        <v>0</v>
      </c>
      <c r="O26">
        <f t="shared" si="30"/>
        <v>0</v>
      </c>
    </row>
    <row r="27" spans="1:15" x14ac:dyDescent="0.25">
      <c r="B27" s="3"/>
      <c r="C27" s="3"/>
      <c r="D27" s="3"/>
      <c r="E27" s="2" t="e">
        <f t="shared" ref="E27" si="46">(B27)/(B27+C27+D27)</f>
        <v>#DIV/0!</v>
      </c>
      <c r="F27" s="3"/>
      <c r="G27" s="3"/>
      <c r="H27">
        <f t="shared" ref="H27" si="47">F27-G27</f>
        <v>0</v>
      </c>
      <c r="L27">
        <f t="shared" ref="L27" si="48">B27*10</f>
        <v>0</v>
      </c>
      <c r="M27">
        <f t="shared" ref="M27" si="49">D27*5</f>
        <v>0</v>
      </c>
      <c r="O27">
        <f t="shared" ref="O27" si="50">SUM(I27:N27)</f>
        <v>0</v>
      </c>
    </row>
    <row r="28" spans="1:15" x14ac:dyDescent="0.25">
      <c r="B28" s="3"/>
      <c r="C28" s="3"/>
      <c r="D28" s="3"/>
      <c r="E28" s="2" t="e">
        <f t="shared" si="26"/>
        <v>#DIV/0!</v>
      </c>
      <c r="F28" s="3"/>
      <c r="G28" s="3"/>
      <c r="H28">
        <f t="shared" si="27"/>
        <v>0</v>
      </c>
      <c r="L28">
        <f t="shared" si="28"/>
        <v>0</v>
      </c>
      <c r="M28">
        <f t="shared" si="29"/>
        <v>0</v>
      </c>
      <c r="O28">
        <f t="shared" si="30"/>
        <v>0</v>
      </c>
    </row>
    <row r="29" spans="1:15" x14ac:dyDescent="0.25">
      <c r="B29" s="3"/>
      <c r="C29" s="3"/>
      <c r="D29" s="3"/>
      <c r="E29" s="2" t="e">
        <f t="shared" ref="E29" si="51">(B29)/(B29+C29+D29)</f>
        <v>#DIV/0!</v>
      </c>
      <c r="F29" s="3"/>
      <c r="G29" s="3"/>
      <c r="H29">
        <f t="shared" ref="H29" si="52">F29-G29</f>
        <v>0</v>
      </c>
      <c r="L29">
        <f t="shared" ref="L29" si="53">B29*10</f>
        <v>0</v>
      </c>
      <c r="M29">
        <f t="shared" ref="M29" si="54">D29*5</f>
        <v>0</v>
      </c>
      <c r="O29">
        <f t="shared" ref="O29" si="55">SUM(I29:N29)</f>
        <v>0</v>
      </c>
    </row>
    <row r="30" spans="1:15" x14ac:dyDescent="0.25">
      <c r="B30" s="3"/>
      <c r="C30" s="3"/>
      <c r="D30" s="3"/>
      <c r="E30" s="2" t="e">
        <f t="shared" si="26"/>
        <v>#DIV/0!</v>
      </c>
      <c r="F30" s="3"/>
      <c r="G30" s="3"/>
      <c r="H30">
        <f>F30-G30</f>
        <v>0</v>
      </c>
      <c r="L30">
        <f t="shared" si="28"/>
        <v>0</v>
      </c>
      <c r="M30">
        <f t="shared" si="29"/>
        <v>0</v>
      </c>
      <c r="O30">
        <f t="shared" si="30"/>
        <v>0</v>
      </c>
    </row>
    <row r="31" spans="1:15" x14ac:dyDescent="0.25">
      <c r="B31" s="3"/>
      <c r="C31" s="3"/>
      <c r="D31" s="3"/>
      <c r="E31" s="2" t="e">
        <f t="shared" si="26"/>
        <v>#DIV/0!</v>
      </c>
      <c r="F31" s="3"/>
      <c r="G31" s="3"/>
      <c r="H31">
        <f t="shared" ref="H31" si="56">F31-G31</f>
        <v>0</v>
      </c>
      <c r="L31">
        <f t="shared" si="28"/>
        <v>0</v>
      </c>
      <c r="M31">
        <f t="shared" si="29"/>
        <v>0</v>
      </c>
      <c r="O31">
        <f t="shared" si="30"/>
        <v>0</v>
      </c>
    </row>
    <row r="32" spans="1:15" x14ac:dyDescent="0.25">
      <c r="B32" s="3"/>
      <c r="C32" s="3"/>
      <c r="D32" s="3"/>
      <c r="E32" s="2" t="e">
        <f t="shared" ref="E32:E33" si="57">(B32)/(B32+C32+D32)</f>
        <v>#DIV/0!</v>
      </c>
      <c r="F32" s="3"/>
      <c r="G32" s="3"/>
      <c r="H32">
        <f>F32-G32</f>
        <v>0</v>
      </c>
      <c r="L32">
        <f t="shared" ref="L32:L33" si="58">B32*10</f>
        <v>0</v>
      </c>
      <c r="M32">
        <f t="shared" ref="M32:M33" si="59">D32*5</f>
        <v>0</v>
      </c>
      <c r="O32">
        <f t="shared" ref="O32" si="60">SUM(I32:N32)</f>
        <v>0</v>
      </c>
    </row>
    <row r="33" spans="2:15" x14ac:dyDescent="0.25">
      <c r="B33" s="3"/>
      <c r="C33" s="3"/>
      <c r="D33" s="3"/>
      <c r="E33" s="2" t="e">
        <f t="shared" si="57"/>
        <v>#DIV/0!</v>
      </c>
      <c r="F33" s="3"/>
      <c r="G33" s="3"/>
      <c r="H33">
        <f t="shared" ref="H33" si="61">F33-G33</f>
        <v>0</v>
      </c>
      <c r="L33">
        <f t="shared" si="58"/>
        <v>0</v>
      </c>
      <c r="M33">
        <f t="shared" si="59"/>
        <v>0</v>
      </c>
      <c r="O33">
        <f t="shared" ref="O33" si="62">SUM(I33:N33)</f>
        <v>0</v>
      </c>
    </row>
    <row r="34" spans="2:15" x14ac:dyDescent="0.25">
      <c r="B34" s="3"/>
      <c r="C34" s="3"/>
      <c r="D34" s="3"/>
      <c r="E34" s="2" t="e">
        <f t="shared" si="26"/>
        <v>#DIV/0!</v>
      </c>
      <c r="F34" s="3"/>
      <c r="G34" s="3"/>
      <c r="H34">
        <f t="shared" ref="H34:H83" si="63">F34-G34</f>
        <v>0</v>
      </c>
      <c r="L34">
        <f t="shared" si="28"/>
        <v>0</v>
      </c>
      <c r="M34">
        <f t="shared" si="29"/>
        <v>0</v>
      </c>
      <c r="O34">
        <f t="shared" si="30"/>
        <v>0</v>
      </c>
    </row>
    <row r="35" spans="2:15" x14ac:dyDescent="0.25">
      <c r="B35" s="3"/>
      <c r="C35" s="3"/>
      <c r="D35" s="3"/>
      <c r="E35" s="2" t="e">
        <f t="shared" ref="E35:E36" si="64">(B35)/(B35+C35+D35)</f>
        <v>#DIV/0!</v>
      </c>
      <c r="F35" s="3"/>
      <c r="G35" s="3"/>
      <c r="H35">
        <f t="shared" ref="H35:H36" si="65">F35-G35</f>
        <v>0</v>
      </c>
      <c r="L35">
        <f t="shared" ref="L35:L36" si="66">B35*10</f>
        <v>0</v>
      </c>
      <c r="M35">
        <f t="shared" ref="M35:M36" si="67">D35*5</f>
        <v>0</v>
      </c>
      <c r="O35">
        <f t="shared" ref="O35:O36" si="68">SUM(I35:N35)</f>
        <v>0</v>
      </c>
    </row>
    <row r="36" spans="2:15" x14ac:dyDescent="0.25">
      <c r="B36" s="3"/>
      <c r="C36" s="3"/>
      <c r="D36" s="3"/>
      <c r="E36" s="2" t="e">
        <f t="shared" si="64"/>
        <v>#DIV/0!</v>
      </c>
      <c r="F36" s="3"/>
      <c r="G36" s="3"/>
      <c r="H36">
        <f t="shared" si="65"/>
        <v>0</v>
      </c>
      <c r="L36">
        <f t="shared" si="66"/>
        <v>0</v>
      </c>
      <c r="M36">
        <f t="shared" si="67"/>
        <v>0</v>
      </c>
      <c r="O36">
        <f t="shared" si="68"/>
        <v>0</v>
      </c>
    </row>
    <row r="37" spans="2:15" x14ac:dyDescent="0.25">
      <c r="B37" s="3"/>
      <c r="C37" s="3"/>
      <c r="D37" s="3"/>
      <c r="E37" s="2" t="e">
        <f t="shared" si="26"/>
        <v>#DIV/0!</v>
      </c>
      <c r="F37" s="3"/>
      <c r="G37" s="3"/>
      <c r="H37">
        <f t="shared" si="63"/>
        <v>0</v>
      </c>
      <c r="L37">
        <f t="shared" si="28"/>
        <v>0</v>
      </c>
      <c r="M37">
        <f t="shared" si="29"/>
        <v>0</v>
      </c>
      <c r="O37">
        <f t="shared" si="30"/>
        <v>0</v>
      </c>
    </row>
    <row r="38" spans="2:15" x14ac:dyDescent="0.25">
      <c r="B38" s="3"/>
      <c r="C38" s="3"/>
      <c r="D38" s="3"/>
      <c r="E38" s="2" t="e">
        <f t="shared" si="26"/>
        <v>#DIV/0!</v>
      </c>
      <c r="F38" s="3"/>
      <c r="G38" s="3"/>
      <c r="H38">
        <f t="shared" si="63"/>
        <v>0</v>
      </c>
      <c r="L38">
        <f t="shared" si="28"/>
        <v>0</v>
      </c>
      <c r="M38">
        <f t="shared" si="29"/>
        <v>0</v>
      </c>
      <c r="O38">
        <f t="shared" ref="O38" si="69">SUM(I38:N38)</f>
        <v>0</v>
      </c>
    </row>
    <row r="39" spans="2:15" x14ac:dyDescent="0.25">
      <c r="B39" s="3"/>
      <c r="C39" s="3"/>
      <c r="D39" s="3"/>
      <c r="E39" s="2" t="e">
        <f t="shared" si="26"/>
        <v>#DIV/0!</v>
      </c>
      <c r="F39" s="3"/>
      <c r="G39" s="3"/>
      <c r="H39">
        <f t="shared" si="63"/>
        <v>0</v>
      </c>
      <c r="L39">
        <f t="shared" si="28"/>
        <v>0</v>
      </c>
      <c r="M39">
        <f t="shared" si="29"/>
        <v>0</v>
      </c>
      <c r="O39">
        <f t="shared" si="30"/>
        <v>0</v>
      </c>
    </row>
    <row r="40" spans="2:15" x14ac:dyDescent="0.25">
      <c r="B40" s="3"/>
      <c r="C40" s="3"/>
      <c r="D40" s="3"/>
      <c r="E40" s="2" t="e">
        <f t="shared" si="26"/>
        <v>#DIV/0!</v>
      </c>
      <c r="F40" s="3"/>
      <c r="G40" s="3"/>
      <c r="H40">
        <f t="shared" si="63"/>
        <v>0</v>
      </c>
      <c r="L40">
        <f t="shared" si="28"/>
        <v>0</v>
      </c>
      <c r="M40">
        <f t="shared" si="29"/>
        <v>0</v>
      </c>
      <c r="O40">
        <f t="shared" si="30"/>
        <v>0</v>
      </c>
    </row>
    <row r="41" spans="2:15" x14ac:dyDescent="0.25">
      <c r="B41" s="3"/>
      <c r="C41" s="3"/>
      <c r="D41" s="3"/>
      <c r="E41" s="2" t="e">
        <f t="shared" si="26"/>
        <v>#DIV/0!</v>
      </c>
      <c r="F41" s="3"/>
      <c r="G41" s="3"/>
      <c r="H41">
        <f t="shared" si="63"/>
        <v>0</v>
      </c>
      <c r="L41">
        <f t="shared" si="28"/>
        <v>0</v>
      </c>
      <c r="M41">
        <f t="shared" si="29"/>
        <v>0</v>
      </c>
      <c r="O41">
        <f t="shared" si="30"/>
        <v>0</v>
      </c>
    </row>
    <row r="42" spans="2:15" x14ac:dyDescent="0.25">
      <c r="B42" s="3"/>
      <c r="C42" s="3"/>
      <c r="D42" s="3"/>
      <c r="E42" s="2" t="e">
        <f t="shared" si="26"/>
        <v>#DIV/0!</v>
      </c>
      <c r="F42" s="3"/>
      <c r="G42" s="3"/>
      <c r="H42">
        <f t="shared" si="63"/>
        <v>0</v>
      </c>
      <c r="L42">
        <f t="shared" si="28"/>
        <v>0</v>
      </c>
      <c r="M42">
        <f t="shared" si="29"/>
        <v>0</v>
      </c>
      <c r="O42">
        <f t="shared" si="30"/>
        <v>0</v>
      </c>
    </row>
    <row r="43" spans="2:15" x14ac:dyDescent="0.25">
      <c r="B43" s="3"/>
      <c r="C43" s="3"/>
      <c r="D43" s="3"/>
      <c r="E43" s="2" t="e">
        <f t="shared" si="26"/>
        <v>#DIV/0!</v>
      </c>
      <c r="F43" s="3"/>
      <c r="G43" s="3"/>
      <c r="H43">
        <f t="shared" si="63"/>
        <v>0</v>
      </c>
      <c r="L43">
        <f t="shared" si="28"/>
        <v>0</v>
      </c>
      <c r="M43">
        <f t="shared" si="29"/>
        <v>0</v>
      </c>
      <c r="O43">
        <f t="shared" si="30"/>
        <v>0</v>
      </c>
    </row>
    <row r="44" spans="2:15" x14ac:dyDescent="0.25">
      <c r="B44" s="3"/>
      <c r="C44" s="3"/>
      <c r="D44" s="3"/>
      <c r="E44" s="2" t="e">
        <f t="shared" si="26"/>
        <v>#DIV/0!</v>
      </c>
      <c r="F44" s="3"/>
      <c r="G44" s="3"/>
      <c r="H44">
        <f t="shared" si="63"/>
        <v>0</v>
      </c>
      <c r="L44">
        <f t="shared" si="28"/>
        <v>0</v>
      </c>
      <c r="M44">
        <f t="shared" si="29"/>
        <v>0</v>
      </c>
      <c r="O44">
        <f t="shared" si="30"/>
        <v>0</v>
      </c>
    </row>
    <row r="45" spans="2:15" x14ac:dyDescent="0.25">
      <c r="B45" s="3"/>
      <c r="C45" s="3"/>
      <c r="D45" s="3"/>
      <c r="E45" s="2" t="e">
        <f t="shared" si="26"/>
        <v>#DIV/0!</v>
      </c>
      <c r="F45" s="3"/>
      <c r="G45" s="3"/>
      <c r="H45">
        <f t="shared" si="63"/>
        <v>0</v>
      </c>
      <c r="L45">
        <f t="shared" si="28"/>
        <v>0</v>
      </c>
      <c r="M45">
        <f t="shared" si="29"/>
        <v>0</v>
      </c>
      <c r="O45">
        <f t="shared" si="30"/>
        <v>0</v>
      </c>
    </row>
    <row r="46" spans="2:15" x14ac:dyDescent="0.25">
      <c r="B46" s="3"/>
      <c r="C46" s="3"/>
      <c r="D46" s="3"/>
      <c r="E46" s="2" t="e">
        <f t="shared" si="26"/>
        <v>#DIV/0!</v>
      </c>
      <c r="F46" s="3"/>
      <c r="G46" s="3"/>
      <c r="H46">
        <f t="shared" si="63"/>
        <v>0</v>
      </c>
      <c r="L46">
        <f t="shared" si="28"/>
        <v>0</v>
      </c>
      <c r="M46">
        <f t="shared" si="29"/>
        <v>0</v>
      </c>
      <c r="O46">
        <f t="shared" si="30"/>
        <v>0</v>
      </c>
    </row>
    <row r="47" spans="2:15" x14ac:dyDescent="0.25">
      <c r="B47" s="3"/>
      <c r="C47" s="3"/>
      <c r="D47" s="3"/>
      <c r="E47" s="2" t="e">
        <f t="shared" si="26"/>
        <v>#DIV/0!</v>
      </c>
      <c r="F47" s="3"/>
      <c r="G47" s="3"/>
      <c r="H47">
        <f t="shared" si="63"/>
        <v>0</v>
      </c>
      <c r="L47">
        <f t="shared" si="28"/>
        <v>0</v>
      </c>
      <c r="M47">
        <f t="shared" si="29"/>
        <v>0</v>
      </c>
      <c r="O47">
        <f t="shared" si="30"/>
        <v>0</v>
      </c>
    </row>
    <row r="48" spans="2:15" x14ac:dyDescent="0.25">
      <c r="B48" s="3"/>
      <c r="C48" s="3"/>
      <c r="D48" s="3"/>
      <c r="E48" s="2" t="e">
        <f t="shared" si="26"/>
        <v>#DIV/0!</v>
      </c>
      <c r="F48" s="3"/>
      <c r="G48" s="3"/>
      <c r="H48">
        <f t="shared" si="63"/>
        <v>0</v>
      </c>
      <c r="L48">
        <f t="shared" si="28"/>
        <v>0</v>
      </c>
      <c r="M48">
        <f t="shared" si="29"/>
        <v>0</v>
      </c>
      <c r="O48">
        <f t="shared" si="30"/>
        <v>0</v>
      </c>
    </row>
    <row r="49" spans="2:15" x14ac:dyDescent="0.25">
      <c r="B49" s="3"/>
      <c r="C49" s="3"/>
      <c r="D49" s="3"/>
      <c r="E49" s="2" t="e">
        <f t="shared" si="26"/>
        <v>#DIV/0!</v>
      </c>
      <c r="F49" s="3"/>
      <c r="G49" s="3"/>
      <c r="H49">
        <f t="shared" si="63"/>
        <v>0</v>
      </c>
      <c r="L49">
        <f t="shared" si="28"/>
        <v>0</v>
      </c>
      <c r="M49">
        <f t="shared" si="29"/>
        <v>0</v>
      </c>
      <c r="O49">
        <f t="shared" si="30"/>
        <v>0</v>
      </c>
    </row>
    <row r="50" spans="2:15" x14ac:dyDescent="0.25">
      <c r="B50" s="3"/>
      <c r="C50" s="3"/>
      <c r="D50" s="3"/>
      <c r="E50" s="2" t="e">
        <f t="shared" si="26"/>
        <v>#DIV/0!</v>
      </c>
      <c r="F50" s="3"/>
      <c r="G50" s="3"/>
      <c r="H50">
        <f t="shared" si="63"/>
        <v>0</v>
      </c>
      <c r="L50">
        <f t="shared" si="28"/>
        <v>0</v>
      </c>
      <c r="M50">
        <f t="shared" si="29"/>
        <v>0</v>
      </c>
      <c r="O50">
        <f t="shared" si="30"/>
        <v>0</v>
      </c>
    </row>
    <row r="51" spans="2:15" x14ac:dyDescent="0.25">
      <c r="B51" s="3"/>
      <c r="C51" s="3"/>
      <c r="D51" s="3"/>
      <c r="E51" s="2" t="e">
        <f t="shared" si="26"/>
        <v>#DIV/0!</v>
      </c>
      <c r="F51" s="3"/>
      <c r="G51" s="3"/>
      <c r="H51">
        <f t="shared" si="63"/>
        <v>0</v>
      </c>
      <c r="L51">
        <f t="shared" si="28"/>
        <v>0</v>
      </c>
      <c r="M51">
        <f t="shared" si="29"/>
        <v>0</v>
      </c>
      <c r="O51">
        <f t="shared" si="30"/>
        <v>0</v>
      </c>
    </row>
    <row r="52" spans="2:15" x14ac:dyDescent="0.25">
      <c r="B52" s="3"/>
      <c r="C52" s="3"/>
      <c r="D52" s="3"/>
      <c r="E52" s="2" t="e">
        <f t="shared" si="26"/>
        <v>#DIV/0!</v>
      </c>
      <c r="F52" s="3"/>
      <c r="G52" s="3"/>
      <c r="H52">
        <f t="shared" si="63"/>
        <v>0</v>
      </c>
      <c r="L52">
        <f t="shared" si="28"/>
        <v>0</v>
      </c>
      <c r="M52">
        <f t="shared" si="29"/>
        <v>0</v>
      </c>
      <c r="O52">
        <f t="shared" si="30"/>
        <v>0</v>
      </c>
    </row>
    <row r="53" spans="2:15" x14ac:dyDescent="0.25">
      <c r="B53" s="3"/>
      <c r="C53" s="3"/>
      <c r="D53" s="3"/>
      <c r="E53" s="2" t="e">
        <f t="shared" si="26"/>
        <v>#DIV/0!</v>
      </c>
      <c r="F53" s="3"/>
      <c r="G53" s="3"/>
      <c r="H53">
        <f t="shared" si="63"/>
        <v>0</v>
      </c>
      <c r="L53">
        <f t="shared" si="28"/>
        <v>0</v>
      </c>
      <c r="M53">
        <f t="shared" si="29"/>
        <v>0</v>
      </c>
      <c r="O53">
        <f t="shared" si="30"/>
        <v>0</v>
      </c>
    </row>
    <row r="54" spans="2:15" x14ac:dyDescent="0.25">
      <c r="B54" s="3"/>
      <c r="C54" s="3"/>
      <c r="D54" s="3"/>
      <c r="E54" s="2" t="e">
        <f t="shared" si="26"/>
        <v>#DIV/0!</v>
      </c>
      <c r="F54" s="3"/>
      <c r="G54" s="3"/>
      <c r="H54">
        <f t="shared" si="63"/>
        <v>0</v>
      </c>
      <c r="L54">
        <f t="shared" si="28"/>
        <v>0</v>
      </c>
      <c r="M54">
        <f t="shared" si="29"/>
        <v>0</v>
      </c>
      <c r="O54">
        <f t="shared" si="30"/>
        <v>0</v>
      </c>
    </row>
    <row r="55" spans="2:15" x14ac:dyDescent="0.25">
      <c r="B55" s="3"/>
      <c r="C55" s="3"/>
      <c r="D55" s="3"/>
      <c r="E55" s="2" t="e">
        <f t="shared" si="26"/>
        <v>#DIV/0!</v>
      </c>
      <c r="F55" s="3"/>
      <c r="G55" s="3"/>
      <c r="H55">
        <f>F55-G55</f>
        <v>0</v>
      </c>
      <c r="L55">
        <f t="shared" si="28"/>
        <v>0</v>
      </c>
      <c r="M55">
        <f t="shared" si="29"/>
        <v>0</v>
      </c>
      <c r="O55">
        <f t="shared" si="30"/>
        <v>0</v>
      </c>
    </row>
    <row r="56" spans="2:15" x14ac:dyDescent="0.25">
      <c r="B56" s="3"/>
      <c r="C56" s="3"/>
      <c r="D56" s="3"/>
      <c r="E56" s="2" t="e">
        <f t="shared" si="26"/>
        <v>#DIV/0!</v>
      </c>
      <c r="F56" s="3"/>
      <c r="G56" s="3"/>
      <c r="H56">
        <f t="shared" ref="H56" si="70">F56-G56</f>
        <v>0</v>
      </c>
      <c r="L56">
        <f t="shared" si="28"/>
        <v>0</v>
      </c>
      <c r="M56">
        <f t="shared" si="29"/>
        <v>0</v>
      </c>
      <c r="O56">
        <f t="shared" si="30"/>
        <v>0</v>
      </c>
    </row>
    <row r="57" spans="2:15" x14ac:dyDescent="0.25">
      <c r="B57" s="3"/>
      <c r="C57" s="3"/>
      <c r="D57" s="3"/>
      <c r="E57" s="2" t="e">
        <f t="shared" si="26"/>
        <v>#DIV/0!</v>
      </c>
      <c r="F57" s="3"/>
      <c r="G57" s="3"/>
      <c r="H57">
        <f t="shared" si="63"/>
        <v>0</v>
      </c>
      <c r="L57">
        <f t="shared" si="28"/>
        <v>0</v>
      </c>
      <c r="M57">
        <f t="shared" si="29"/>
        <v>0</v>
      </c>
      <c r="O57">
        <f t="shared" si="30"/>
        <v>0</v>
      </c>
    </row>
    <row r="58" spans="2:15" x14ac:dyDescent="0.25">
      <c r="B58" s="3"/>
      <c r="C58" s="3"/>
      <c r="D58" s="3"/>
      <c r="E58" s="2" t="e">
        <f t="shared" si="26"/>
        <v>#DIV/0!</v>
      </c>
      <c r="F58" s="3"/>
      <c r="G58" s="3"/>
      <c r="H58">
        <f t="shared" si="63"/>
        <v>0</v>
      </c>
      <c r="L58">
        <f t="shared" si="28"/>
        <v>0</v>
      </c>
      <c r="M58">
        <f t="shared" si="29"/>
        <v>0</v>
      </c>
      <c r="O58">
        <f t="shared" si="30"/>
        <v>0</v>
      </c>
    </row>
    <row r="59" spans="2:15" x14ac:dyDescent="0.25">
      <c r="B59" s="3"/>
      <c r="C59" s="3"/>
      <c r="D59" s="3"/>
      <c r="E59" s="2" t="e">
        <f t="shared" si="26"/>
        <v>#DIV/0!</v>
      </c>
      <c r="F59" s="3"/>
      <c r="G59" s="3"/>
      <c r="H59">
        <f t="shared" si="63"/>
        <v>0</v>
      </c>
      <c r="L59">
        <f t="shared" si="28"/>
        <v>0</v>
      </c>
      <c r="M59">
        <f t="shared" si="29"/>
        <v>0</v>
      </c>
      <c r="O59">
        <f t="shared" si="30"/>
        <v>0</v>
      </c>
    </row>
    <row r="60" spans="2:15" x14ac:dyDescent="0.25">
      <c r="B60" s="3"/>
      <c r="C60" s="3"/>
      <c r="D60" s="3"/>
      <c r="E60" s="2" t="e">
        <f t="shared" si="26"/>
        <v>#DIV/0!</v>
      </c>
      <c r="F60" s="3"/>
      <c r="G60" s="3"/>
      <c r="H60">
        <f t="shared" si="63"/>
        <v>0</v>
      </c>
      <c r="L60">
        <f t="shared" si="28"/>
        <v>0</v>
      </c>
      <c r="M60">
        <f t="shared" si="29"/>
        <v>0</v>
      </c>
      <c r="O60">
        <f t="shared" si="30"/>
        <v>0</v>
      </c>
    </row>
    <row r="61" spans="2:15" x14ac:dyDescent="0.25">
      <c r="B61" s="3"/>
      <c r="C61" s="3"/>
      <c r="D61" s="3"/>
      <c r="E61" s="2" t="e">
        <f t="shared" si="26"/>
        <v>#DIV/0!</v>
      </c>
      <c r="F61" s="3"/>
      <c r="G61" s="3"/>
      <c r="H61">
        <f t="shared" si="63"/>
        <v>0</v>
      </c>
      <c r="L61">
        <f t="shared" si="28"/>
        <v>0</v>
      </c>
      <c r="M61">
        <f t="shared" si="29"/>
        <v>0</v>
      </c>
      <c r="O61">
        <f t="shared" si="30"/>
        <v>0</v>
      </c>
    </row>
    <row r="62" spans="2:15" x14ac:dyDescent="0.25">
      <c r="B62" s="3"/>
      <c r="C62" s="3"/>
      <c r="D62" s="3"/>
      <c r="E62" s="2" t="e">
        <f t="shared" si="26"/>
        <v>#DIV/0!</v>
      </c>
      <c r="F62" s="3"/>
      <c r="G62" s="3"/>
      <c r="H62">
        <f t="shared" si="63"/>
        <v>0</v>
      </c>
      <c r="L62">
        <f t="shared" si="28"/>
        <v>0</v>
      </c>
      <c r="M62">
        <f t="shared" si="29"/>
        <v>0</v>
      </c>
      <c r="O62">
        <f t="shared" si="30"/>
        <v>0</v>
      </c>
    </row>
    <row r="63" spans="2:15" x14ac:dyDescent="0.25">
      <c r="B63" s="3"/>
      <c r="C63" s="3"/>
      <c r="D63" s="3"/>
      <c r="E63" s="2" t="e">
        <f t="shared" si="26"/>
        <v>#DIV/0!</v>
      </c>
      <c r="F63" s="3"/>
      <c r="G63" s="3"/>
      <c r="H63">
        <f t="shared" si="63"/>
        <v>0</v>
      </c>
      <c r="L63">
        <f t="shared" si="28"/>
        <v>0</v>
      </c>
      <c r="M63">
        <f t="shared" si="29"/>
        <v>0</v>
      </c>
      <c r="O63">
        <f t="shared" si="30"/>
        <v>0</v>
      </c>
    </row>
    <row r="64" spans="2:15" x14ac:dyDescent="0.25">
      <c r="B64" s="3"/>
      <c r="C64" s="3"/>
      <c r="D64" s="3"/>
      <c r="E64" s="2" t="e">
        <f t="shared" si="26"/>
        <v>#DIV/0!</v>
      </c>
      <c r="F64" s="3"/>
      <c r="G64" s="3"/>
      <c r="H64">
        <f t="shared" si="63"/>
        <v>0</v>
      </c>
      <c r="L64">
        <f t="shared" si="28"/>
        <v>0</v>
      </c>
      <c r="M64">
        <f t="shared" si="29"/>
        <v>0</v>
      </c>
      <c r="O64">
        <f t="shared" si="30"/>
        <v>0</v>
      </c>
    </row>
    <row r="65" spans="2:15" x14ac:dyDescent="0.25">
      <c r="B65" s="3"/>
      <c r="C65" s="3"/>
      <c r="D65" s="3"/>
      <c r="E65" s="2" t="e">
        <f t="shared" si="26"/>
        <v>#DIV/0!</v>
      </c>
      <c r="F65" s="3"/>
      <c r="G65" s="3"/>
      <c r="H65">
        <f t="shared" si="63"/>
        <v>0</v>
      </c>
      <c r="L65">
        <f t="shared" si="28"/>
        <v>0</v>
      </c>
      <c r="M65">
        <f t="shared" si="29"/>
        <v>0</v>
      </c>
      <c r="O65">
        <f t="shared" si="30"/>
        <v>0</v>
      </c>
    </row>
    <row r="66" spans="2:15" x14ac:dyDescent="0.25">
      <c r="B66" s="3"/>
      <c r="C66" s="3"/>
      <c r="D66" s="3"/>
      <c r="E66" s="2" t="e">
        <f t="shared" si="26"/>
        <v>#DIV/0!</v>
      </c>
      <c r="F66" s="3"/>
      <c r="G66" s="3"/>
      <c r="H66">
        <f t="shared" si="63"/>
        <v>0</v>
      </c>
      <c r="L66">
        <f t="shared" si="28"/>
        <v>0</v>
      </c>
      <c r="M66">
        <f t="shared" si="29"/>
        <v>0</v>
      </c>
      <c r="O66">
        <f t="shared" si="30"/>
        <v>0</v>
      </c>
    </row>
    <row r="67" spans="2:15" x14ac:dyDescent="0.25">
      <c r="B67" s="3"/>
      <c r="C67" s="3"/>
      <c r="D67" s="3"/>
      <c r="E67" s="2" t="e">
        <f t="shared" si="26"/>
        <v>#DIV/0!</v>
      </c>
      <c r="F67" s="3"/>
      <c r="G67" s="3"/>
      <c r="H67">
        <f t="shared" si="63"/>
        <v>0</v>
      </c>
      <c r="L67">
        <f t="shared" si="28"/>
        <v>0</v>
      </c>
      <c r="M67">
        <f t="shared" si="29"/>
        <v>0</v>
      </c>
      <c r="O67">
        <f t="shared" si="30"/>
        <v>0</v>
      </c>
    </row>
    <row r="68" spans="2:15" x14ac:dyDescent="0.25">
      <c r="B68" s="3"/>
      <c r="C68" s="3"/>
      <c r="D68" s="3"/>
      <c r="E68" s="2" t="e">
        <f t="shared" si="26"/>
        <v>#DIV/0!</v>
      </c>
      <c r="F68" s="3"/>
      <c r="G68" s="3"/>
      <c r="H68">
        <f t="shared" si="63"/>
        <v>0</v>
      </c>
      <c r="L68">
        <f t="shared" si="28"/>
        <v>0</v>
      </c>
      <c r="M68">
        <f t="shared" si="29"/>
        <v>0</v>
      </c>
      <c r="O68">
        <f t="shared" si="30"/>
        <v>0</v>
      </c>
    </row>
    <row r="69" spans="2:15" x14ac:dyDescent="0.25">
      <c r="B69" s="3"/>
      <c r="C69" s="3"/>
      <c r="D69" s="3"/>
      <c r="E69" s="2" t="e">
        <f t="shared" si="26"/>
        <v>#DIV/0!</v>
      </c>
      <c r="F69" s="3"/>
      <c r="G69" s="3"/>
      <c r="H69">
        <f t="shared" si="63"/>
        <v>0</v>
      </c>
      <c r="L69">
        <f t="shared" si="28"/>
        <v>0</v>
      </c>
      <c r="M69">
        <f t="shared" si="29"/>
        <v>0</v>
      </c>
      <c r="O69">
        <f t="shared" si="30"/>
        <v>0</v>
      </c>
    </row>
    <row r="70" spans="2:15" x14ac:dyDescent="0.25">
      <c r="B70" s="3"/>
      <c r="C70" s="3"/>
      <c r="D70" s="3"/>
      <c r="E70" s="2" t="e">
        <f t="shared" si="26"/>
        <v>#DIV/0!</v>
      </c>
      <c r="F70" s="3"/>
      <c r="G70" s="3"/>
      <c r="H70">
        <f t="shared" si="63"/>
        <v>0</v>
      </c>
      <c r="L70">
        <f t="shared" si="28"/>
        <v>0</v>
      </c>
      <c r="M70">
        <f t="shared" si="29"/>
        <v>0</v>
      </c>
      <c r="O70">
        <f t="shared" si="30"/>
        <v>0</v>
      </c>
    </row>
    <row r="71" spans="2:15" x14ac:dyDescent="0.25">
      <c r="B71" s="3"/>
      <c r="C71" s="3"/>
      <c r="D71" s="3"/>
      <c r="E71" s="2" t="e">
        <f t="shared" si="26"/>
        <v>#DIV/0!</v>
      </c>
      <c r="F71" s="3"/>
      <c r="G71" s="3"/>
      <c r="H71">
        <f t="shared" si="63"/>
        <v>0</v>
      </c>
      <c r="L71">
        <f t="shared" si="28"/>
        <v>0</v>
      </c>
      <c r="M71">
        <f t="shared" si="29"/>
        <v>0</v>
      </c>
      <c r="O71">
        <f t="shared" si="30"/>
        <v>0</v>
      </c>
    </row>
    <row r="72" spans="2:15" x14ac:dyDescent="0.25">
      <c r="B72" s="3"/>
      <c r="C72" s="3"/>
      <c r="D72" s="3"/>
      <c r="E72" s="2" t="e">
        <f t="shared" si="26"/>
        <v>#DIV/0!</v>
      </c>
      <c r="F72" s="3"/>
      <c r="G72" s="3"/>
      <c r="H72">
        <f t="shared" si="63"/>
        <v>0</v>
      </c>
      <c r="L72">
        <f t="shared" si="28"/>
        <v>0</v>
      </c>
      <c r="M72">
        <f t="shared" si="29"/>
        <v>0</v>
      </c>
      <c r="O72">
        <f t="shared" si="30"/>
        <v>0</v>
      </c>
    </row>
    <row r="73" spans="2:15" x14ac:dyDescent="0.25">
      <c r="B73" s="3"/>
      <c r="C73" s="3"/>
      <c r="D73" s="3"/>
      <c r="E73" s="2" t="e">
        <f t="shared" si="26"/>
        <v>#DIV/0!</v>
      </c>
      <c r="F73" s="3"/>
      <c r="G73" s="3"/>
      <c r="H73">
        <f t="shared" si="63"/>
        <v>0</v>
      </c>
      <c r="L73">
        <f t="shared" si="28"/>
        <v>0</v>
      </c>
      <c r="M73">
        <f t="shared" si="29"/>
        <v>0</v>
      </c>
      <c r="O73">
        <f t="shared" si="30"/>
        <v>0</v>
      </c>
    </row>
    <row r="74" spans="2:15" x14ac:dyDescent="0.25">
      <c r="B74" s="3"/>
      <c r="C74" s="3"/>
      <c r="D74" s="3"/>
      <c r="E74" s="2" t="e">
        <f t="shared" si="26"/>
        <v>#DIV/0!</v>
      </c>
      <c r="F74" s="3"/>
      <c r="G74" s="3"/>
      <c r="H74">
        <f t="shared" si="63"/>
        <v>0</v>
      </c>
      <c r="L74">
        <f t="shared" si="28"/>
        <v>0</v>
      </c>
      <c r="M74">
        <f t="shared" si="29"/>
        <v>0</v>
      </c>
      <c r="O74">
        <f t="shared" si="30"/>
        <v>0</v>
      </c>
    </row>
    <row r="75" spans="2:15" x14ac:dyDescent="0.25">
      <c r="B75" s="3"/>
      <c r="C75" s="3"/>
      <c r="D75" s="3"/>
      <c r="E75" s="2" t="e">
        <f t="shared" si="26"/>
        <v>#DIV/0!</v>
      </c>
      <c r="F75" s="3"/>
      <c r="G75" s="3"/>
      <c r="H75">
        <f t="shared" si="63"/>
        <v>0</v>
      </c>
      <c r="L75">
        <f t="shared" si="28"/>
        <v>0</v>
      </c>
      <c r="M75">
        <f t="shared" si="29"/>
        <v>0</v>
      </c>
      <c r="O75">
        <f t="shared" si="30"/>
        <v>0</v>
      </c>
    </row>
    <row r="76" spans="2:15" x14ac:dyDescent="0.25">
      <c r="B76" s="3"/>
      <c r="C76" s="3"/>
      <c r="D76" s="3"/>
      <c r="E76" s="2" t="e">
        <f t="shared" si="26"/>
        <v>#DIV/0!</v>
      </c>
      <c r="F76" s="3"/>
      <c r="G76" s="3"/>
      <c r="H76">
        <f t="shared" si="63"/>
        <v>0</v>
      </c>
      <c r="L76">
        <f t="shared" si="28"/>
        <v>0</v>
      </c>
      <c r="M76">
        <f t="shared" si="29"/>
        <v>0</v>
      </c>
      <c r="O76">
        <f t="shared" si="30"/>
        <v>0</v>
      </c>
    </row>
    <row r="77" spans="2:15" x14ac:dyDescent="0.25">
      <c r="B77" s="3"/>
      <c r="C77" s="3"/>
      <c r="D77" s="3"/>
      <c r="E77" s="2" t="e">
        <f t="shared" si="26"/>
        <v>#DIV/0!</v>
      </c>
      <c r="F77" s="3"/>
      <c r="G77" s="3"/>
      <c r="H77">
        <f t="shared" si="63"/>
        <v>0</v>
      </c>
      <c r="L77">
        <f t="shared" si="28"/>
        <v>0</v>
      </c>
      <c r="M77">
        <f t="shared" si="29"/>
        <v>0</v>
      </c>
      <c r="O77">
        <f t="shared" si="30"/>
        <v>0</v>
      </c>
    </row>
    <row r="78" spans="2:15" x14ac:dyDescent="0.25">
      <c r="B78" s="3"/>
      <c r="C78" s="3"/>
      <c r="D78" s="3"/>
      <c r="E78" s="2" t="e">
        <f t="shared" si="26"/>
        <v>#DIV/0!</v>
      </c>
      <c r="F78" s="3"/>
      <c r="G78" s="3"/>
      <c r="H78">
        <f t="shared" si="63"/>
        <v>0</v>
      </c>
      <c r="L78">
        <f t="shared" si="28"/>
        <v>0</v>
      </c>
      <c r="M78">
        <f t="shared" si="29"/>
        <v>0</v>
      </c>
      <c r="O78">
        <f t="shared" si="30"/>
        <v>0</v>
      </c>
    </row>
    <row r="79" spans="2:15" x14ac:dyDescent="0.25">
      <c r="B79" s="3"/>
      <c r="C79" s="3"/>
      <c r="D79" s="3"/>
      <c r="E79" s="2" t="e">
        <f t="shared" si="26"/>
        <v>#DIV/0!</v>
      </c>
      <c r="F79" s="3"/>
      <c r="G79" s="3"/>
      <c r="H79">
        <f t="shared" si="63"/>
        <v>0</v>
      </c>
      <c r="L79">
        <f t="shared" si="28"/>
        <v>0</v>
      </c>
      <c r="M79">
        <f t="shared" si="29"/>
        <v>0</v>
      </c>
      <c r="O79">
        <f t="shared" si="30"/>
        <v>0</v>
      </c>
    </row>
    <row r="80" spans="2:15" x14ac:dyDescent="0.25">
      <c r="B80" s="3"/>
      <c r="C80" s="3"/>
      <c r="D80" s="3"/>
      <c r="E80" s="2" t="e">
        <f t="shared" si="26"/>
        <v>#DIV/0!</v>
      </c>
      <c r="F80" s="3"/>
      <c r="G80" s="3"/>
      <c r="H80">
        <f t="shared" si="63"/>
        <v>0</v>
      </c>
      <c r="L80">
        <f t="shared" si="28"/>
        <v>0</v>
      </c>
      <c r="M80">
        <f t="shared" si="29"/>
        <v>0</v>
      </c>
      <c r="O80">
        <f t="shared" si="30"/>
        <v>0</v>
      </c>
    </row>
    <row r="81" spans="2:15" x14ac:dyDescent="0.25">
      <c r="B81" s="3"/>
      <c r="C81" s="3"/>
      <c r="D81" s="3"/>
      <c r="E81" s="2" t="e">
        <f t="shared" si="26"/>
        <v>#DIV/0!</v>
      </c>
      <c r="F81" s="3"/>
      <c r="G81" s="3"/>
      <c r="H81">
        <f t="shared" si="63"/>
        <v>0</v>
      </c>
      <c r="L81">
        <f t="shared" si="28"/>
        <v>0</v>
      </c>
      <c r="M81">
        <f t="shared" si="29"/>
        <v>0</v>
      </c>
      <c r="O81">
        <f t="shared" si="30"/>
        <v>0</v>
      </c>
    </row>
    <row r="82" spans="2:15" x14ac:dyDescent="0.25">
      <c r="B82" s="3"/>
      <c r="C82" s="3"/>
      <c r="D82" s="3"/>
      <c r="E82" s="2" t="e">
        <f t="shared" si="26"/>
        <v>#DIV/0!</v>
      </c>
      <c r="F82" s="3"/>
      <c r="G82" s="3"/>
      <c r="H82">
        <f t="shared" si="63"/>
        <v>0</v>
      </c>
      <c r="L82">
        <f t="shared" si="28"/>
        <v>0</v>
      </c>
      <c r="M82">
        <f t="shared" si="29"/>
        <v>0</v>
      </c>
      <c r="O82">
        <f t="shared" si="30"/>
        <v>0</v>
      </c>
    </row>
    <row r="83" spans="2:15" x14ac:dyDescent="0.25">
      <c r="B83" s="3"/>
      <c r="C83" s="3"/>
      <c r="D83" s="3"/>
      <c r="E83" s="2" t="e">
        <f t="shared" si="26"/>
        <v>#DIV/0!</v>
      </c>
      <c r="F83" s="3"/>
      <c r="G83" s="3"/>
      <c r="H83">
        <f t="shared" si="63"/>
        <v>0</v>
      </c>
      <c r="L83">
        <f t="shared" si="28"/>
        <v>0</v>
      </c>
      <c r="M83">
        <f t="shared" si="29"/>
        <v>0</v>
      </c>
      <c r="O83">
        <f t="shared" si="30"/>
        <v>0</v>
      </c>
    </row>
    <row r="84" spans="2:15" ht="15.75" customHeight="1" x14ac:dyDescent="0.25">
      <c r="B84" s="3"/>
      <c r="C84" s="3"/>
      <c r="D84" s="3"/>
      <c r="E84" s="2" t="e">
        <f t="shared" si="26"/>
        <v>#DIV/0!</v>
      </c>
      <c r="F84" s="3"/>
      <c r="G84" s="3"/>
      <c r="H84">
        <f>F84-G84</f>
        <v>0</v>
      </c>
      <c r="L84">
        <f t="shared" si="28"/>
        <v>0</v>
      </c>
      <c r="M84">
        <f t="shared" si="29"/>
        <v>0</v>
      </c>
      <c r="O84">
        <f t="shared" si="30"/>
        <v>0</v>
      </c>
    </row>
    <row r="85" spans="2:15" ht="15" customHeight="1" x14ac:dyDescent="0.25">
      <c r="B85" s="3"/>
      <c r="C85" s="3"/>
      <c r="D85" s="3"/>
      <c r="E85" s="2" t="e">
        <f t="shared" si="26"/>
        <v>#DIV/0!</v>
      </c>
      <c r="F85" s="3"/>
      <c r="G85" s="3"/>
      <c r="H85">
        <f t="shared" ref="H85:H148" si="71">F85-G85</f>
        <v>0</v>
      </c>
      <c r="L85">
        <f t="shared" si="28"/>
        <v>0</v>
      </c>
      <c r="M85">
        <f t="shared" si="29"/>
        <v>0</v>
      </c>
      <c r="O85">
        <f t="shared" si="30"/>
        <v>0</v>
      </c>
    </row>
    <row r="86" spans="2:15" x14ac:dyDescent="0.25">
      <c r="B86" s="3"/>
      <c r="C86" s="3"/>
      <c r="D86" s="3"/>
      <c r="E86" s="2" t="e">
        <f t="shared" si="26"/>
        <v>#DIV/0!</v>
      </c>
      <c r="F86" s="3"/>
      <c r="G86" s="3"/>
      <c r="H86">
        <f t="shared" si="71"/>
        <v>0</v>
      </c>
      <c r="L86">
        <f t="shared" si="28"/>
        <v>0</v>
      </c>
      <c r="M86">
        <f t="shared" si="29"/>
        <v>0</v>
      </c>
      <c r="O86">
        <f t="shared" si="30"/>
        <v>0</v>
      </c>
    </row>
    <row r="87" spans="2:15" x14ac:dyDescent="0.25">
      <c r="B87" s="3"/>
      <c r="C87" s="3"/>
      <c r="D87" s="3"/>
      <c r="E87" s="2" t="e">
        <f t="shared" si="26"/>
        <v>#DIV/0!</v>
      </c>
      <c r="H87">
        <f t="shared" si="71"/>
        <v>0</v>
      </c>
      <c r="L87">
        <v>0</v>
      </c>
      <c r="M87">
        <f t="shared" si="29"/>
        <v>0</v>
      </c>
      <c r="O87">
        <f t="shared" si="30"/>
        <v>0</v>
      </c>
    </row>
    <row r="88" spans="2:15" ht="14.25" customHeight="1" x14ac:dyDescent="0.25">
      <c r="B88" s="3"/>
      <c r="C88" s="3"/>
      <c r="D88" s="3"/>
      <c r="E88" s="2" t="e">
        <f t="shared" si="26"/>
        <v>#DIV/0!</v>
      </c>
      <c r="H88">
        <f t="shared" si="71"/>
        <v>0</v>
      </c>
      <c r="L88">
        <v>0</v>
      </c>
      <c r="M88">
        <f t="shared" si="29"/>
        <v>0</v>
      </c>
      <c r="O88">
        <f t="shared" si="30"/>
        <v>0</v>
      </c>
    </row>
    <row r="89" spans="2:15" x14ac:dyDescent="0.25">
      <c r="B89" s="3"/>
      <c r="C89" s="3"/>
      <c r="D89" s="3"/>
      <c r="E89" s="2" t="e">
        <f t="shared" si="26"/>
        <v>#DIV/0!</v>
      </c>
      <c r="H89">
        <f t="shared" si="71"/>
        <v>0</v>
      </c>
      <c r="L89">
        <f t="shared" ref="L89:L96" si="72">B89*10</f>
        <v>0</v>
      </c>
      <c r="M89">
        <f t="shared" si="29"/>
        <v>0</v>
      </c>
      <c r="O89">
        <f t="shared" si="30"/>
        <v>0</v>
      </c>
    </row>
    <row r="90" spans="2:15" x14ac:dyDescent="0.25">
      <c r="B90" s="3"/>
      <c r="C90" s="3"/>
      <c r="D90" s="3"/>
      <c r="E90" s="2" t="e">
        <f t="shared" si="26"/>
        <v>#DIV/0!</v>
      </c>
      <c r="H90">
        <f t="shared" si="71"/>
        <v>0</v>
      </c>
      <c r="L90">
        <f t="shared" si="72"/>
        <v>0</v>
      </c>
      <c r="M90">
        <f t="shared" si="29"/>
        <v>0</v>
      </c>
      <c r="O90">
        <f>SUM(I90:N90)</f>
        <v>0</v>
      </c>
    </row>
    <row r="91" spans="2:15" x14ac:dyDescent="0.25">
      <c r="B91" s="3"/>
      <c r="C91" s="3"/>
      <c r="D91" s="3"/>
      <c r="E91" s="2" t="e">
        <f t="shared" si="26"/>
        <v>#DIV/0!</v>
      </c>
      <c r="H91">
        <f t="shared" si="71"/>
        <v>0</v>
      </c>
      <c r="L91">
        <f t="shared" si="72"/>
        <v>0</v>
      </c>
      <c r="M91">
        <f t="shared" si="29"/>
        <v>0</v>
      </c>
      <c r="O91">
        <f t="shared" ref="O91:O154" si="73">SUM(I91:N91)</f>
        <v>0</v>
      </c>
    </row>
    <row r="92" spans="2:15" x14ac:dyDescent="0.25">
      <c r="B92" s="3"/>
      <c r="C92" s="3"/>
      <c r="D92" s="3"/>
      <c r="E92" s="2" t="e">
        <f t="shared" si="26"/>
        <v>#DIV/0!</v>
      </c>
      <c r="L92">
        <f t="shared" si="72"/>
        <v>0</v>
      </c>
      <c r="M92">
        <f t="shared" si="29"/>
        <v>0</v>
      </c>
      <c r="O92">
        <f t="shared" si="73"/>
        <v>0</v>
      </c>
    </row>
    <row r="93" spans="2:15" x14ac:dyDescent="0.25">
      <c r="B93" s="3"/>
      <c r="C93" s="3"/>
      <c r="D93" s="3"/>
      <c r="E93" s="2" t="e">
        <f t="shared" si="26"/>
        <v>#DIV/0!</v>
      </c>
      <c r="H93">
        <f t="shared" ref="H93:H98" si="74">F93-G93</f>
        <v>0</v>
      </c>
      <c r="L93">
        <f t="shared" si="72"/>
        <v>0</v>
      </c>
      <c r="M93">
        <f t="shared" si="29"/>
        <v>0</v>
      </c>
      <c r="O93">
        <f t="shared" si="73"/>
        <v>0</v>
      </c>
    </row>
    <row r="94" spans="2:15" x14ac:dyDescent="0.25">
      <c r="B94" s="3"/>
      <c r="C94" s="3"/>
      <c r="D94" s="3"/>
      <c r="E94" s="2" t="e">
        <f t="shared" si="26"/>
        <v>#DIV/0!</v>
      </c>
      <c r="H94">
        <f t="shared" si="74"/>
        <v>0</v>
      </c>
      <c r="L94">
        <f t="shared" si="72"/>
        <v>0</v>
      </c>
      <c r="M94">
        <f t="shared" si="29"/>
        <v>0</v>
      </c>
      <c r="O94">
        <f t="shared" si="73"/>
        <v>0</v>
      </c>
    </row>
    <row r="95" spans="2:15" x14ac:dyDescent="0.25">
      <c r="B95" s="3"/>
      <c r="C95" s="3"/>
      <c r="D95" s="3"/>
      <c r="E95" s="2" t="e">
        <f t="shared" si="26"/>
        <v>#DIV/0!</v>
      </c>
      <c r="H95">
        <f t="shared" si="74"/>
        <v>0</v>
      </c>
      <c r="L95">
        <f t="shared" si="72"/>
        <v>0</v>
      </c>
      <c r="M95">
        <f t="shared" si="29"/>
        <v>0</v>
      </c>
      <c r="O95">
        <f t="shared" si="73"/>
        <v>0</v>
      </c>
    </row>
    <row r="96" spans="2:15" x14ac:dyDescent="0.25">
      <c r="B96" s="3"/>
      <c r="C96" s="3"/>
      <c r="D96" s="3"/>
      <c r="E96" s="2" t="e">
        <f t="shared" si="26"/>
        <v>#DIV/0!</v>
      </c>
      <c r="H96">
        <f t="shared" si="74"/>
        <v>0</v>
      </c>
      <c r="L96">
        <f t="shared" si="72"/>
        <v>0</v>
      </c>
      <c r="M96">
        <f t="shared" si="29"/>
        <v>0</v>
      </c>
      <c r="O96">
        <f t="shared" si="73"/>
        <v>0</v>
      </c>
    </row>
    <row r="97" spans="2:15" ht="14.25" customHeight="1" x14ac:dyDescent="0.25">
      <c r="B97" s="3"/>
      <c r="C97" s="3"/>
      <c r="D97" s="3"/>
      <c r="E97" s="2" t="e">
        <f t="shared" ref="E97:E160" si="75">(B97)/(B97+C97+D97)</f>
        <v>#DIV/0!</v>
      </c>
      <c r="H97">
        <f t="shared" si="74"/>
        <v>0</v>
      </c>
      <c r="L97">
        <v>0</v>
      </c>
      <c r="M97">
        <f t="shared" ref="M97:M136" si="76">D97*5</f>
        <v>0</v>
      </c>
      <c r="O97">
        <f t="shared" si="73"/>
        <v>0</v>
      </c>
    </row>
    <row r="98" spans="2:15" x14ac:dyDescent="0.25">
      <c r="B98" s="3"/>
      <c r="C98" s="3"/>
      <c r="D98" s="3"/>
      <c r="E98" s="2" t="e">
        <f t="shared" si="75"/>
        <v>#DIV/0!</v>
      </c>
      <c r="H98">
        <f t="shared" si="74"/>
        <v>0</v>
      </c>
      <c r="L98">
        <f t="shared" ref="L98:L161" si="77">B98*10</f>
        <v>0</v>
      </c>
      <c r="M98">
        <f t="shared" si="76"/>
        <v>0</v>
      </c>
      <c r="O98">
        <f t="shared" si="73"/>
        <v>0</v>
      </c>
    </row>
    <row r="99" spans="2:15" x14ac:dyDescent="0.25">
      <c r="B99" s="3"/>
      <c r="C99" s="3"/>
      <c r="D99" s="3"/>
      <c r="E99" s="2" t="e">
        <f t="shared" si="75"/>
        <v>#DIV/0!</v>
      </c>
      <c r="H99">
        <f t="shared" si="71"/>
        <v>0</v>
      </c>
      <c r="L99">
        <f t="shared" si="77"/>
        <v>0</v>
      </c>
      <c r="M99">
        <f t="shared" si="76"/>
        <v>0</v>
      </c>
      <c r="O99">
        <f t="shared" si="73"/>
        <v>0</v>
      </c>
    </row>
    <row r="100" spans="2:15" x14ac:dyDescent="0.25">
      <c r="B100" s="3"/>
      <c r="C100" s="3"/>
      <c r="D100" s="3"/>
      <c r="E100" s="2" t="e">
        <f t="shared" si="75"/>
        <v>#DIV/0!</v>
      </c>
      <c r="H100">
        <f t="shared" si="71"/>
        <v>0</v>
      </c>
      <c r="L100">
        <f t="shared" si="77"/>
        <v>0</v>
      </c>
      <c r="M100">
        <f t="shared" si="76"/>
        <v>0</v>
      </c>
      <c r="O100">
        <f t="shared" si="73"/>
        <v>0</v>
      </c>
    </row>
    <row r="101" spans="2:15" x14ac:dyDescent="0.25">
      <c r="B101" s="3"/>
      <c r="C101" s="3"/>
      <c r="D101" s="3"/>
      <c r="E101" s="2" t="e">
        <f t="shared" si="75"/>
        <v>#DIV/0!</v>
      </c>
      <c r="H101">
        <f t="shared" si="71"/>
        <v>0</v>
      </c>
      <c r="L101">
        <f t="shared" si="77"/>
        <v>0</v>
      </c>
      <c r="M101">
        <f t="shared" si="76"/>
        <v>0</v>
      </c>
      <c r="O101">
        <f t="shared" si="73"/>
        <v>0</v>
      </c>
    </row>
    <row r="102" spans="2:15" ht="14.25" customHeight="1" x14ac:dyDescent="0.25">
      <c r="B102" s="3"/>
      <c r="C102" s="3"/>
      <c r="D102" s="3"/>
      <c r="E102" s="2" t="e">
        <f t="shared" si="75"/>
        <v>#DIV/0!</v>
      </c>
      <c r="H102">
        <f t="shared" si="71"/>
        <v>0</v>
      </c>
      <c r="L102">
        <v>0</v>
      </c>
      <c r="M102">
        <f t="shared" si="76"/>
        <v>0</v>
      </c>
      <c r="O102">
        <f t="shared" si="73"/>
        <v>0</v>
      </c>
    </row>
    <row r="103" spans="2:15" ht="14.25" customHeight="1" x14ac:dyDescent="0.25">
      <c r="B103" s="3"/>
      <c r="C103" s="3"/>
      <c r="D103" s="3"/>
      <c r="E103" s="2" t="e">
        <f t="shared" si="75"/>
        <v>#DIV/0!</v>
      </c>
      <c r="H103">
        <f t="shared" si="71"/>
        <v>0</v>
      </c>
      <c r="L103">
        <v>0</v>
      </c>
      <c r="M103">
        <f t="shared" si="76"/>
        <v>0</v>
      </c>
      <c r="O103">
        <f t="shared" si="73"/>
        <v>0</v>
      </c>
    </row>
    <row r="104" spans="2:15" x14ac:dyDescent="0.25">
      <c r="B104" s="3"/>
      <c r="C104" s="3"/>
      <c r="D104" s="3"/>
      <c r="E104" s="2" t="e">
        <f t="shared" si="75"/>
        <v>#DIV/0!</v>
      </c>
      <c r="H104">
        <f t="shared" si="71"/>
        <v>0</v>
      </c>
      <c r="L104">
        <f t="shared" ref="L104" si="78">B104*10</f>
        <v>0</v>
      </c>
      <c r="M104">
        <f t="shared" si="76"/>
        <v>0</v>
      </c>
      <c r="O104">
        <f t="shared" si="73"/>
        <v>0</v>
      </c>
    </row>
    <row r="105" spans="2:15" x14ac:dyDescent="0.25">
      <c r="B105" s="3"/>
      <c r="C105" s="3"/>
      <c r="D105" s="3"/>
      <c r="E105" s="2" t="e">
        <f t="shared" si="75"/>
        <v>#DIV/0!</v>
      </c>
      <c r="H105">
        <f t="shared" si="71"/>
        <v>0</v>
      </c>
      <c r="L105">
        <f t="shared" si="77"/>
        <v>0</v>
      </c>
      <c r="M105">
        <f t="shared" si="76"/>
        <v>0</v>
      </c>
      <c r="O105">
        <f t="shared" si="73"/>
        <v>0</v>
      </c>
    </row>
    <row r="106" spans="2:15" x14ac:dyDescent="0.25">
      <c r="B106" s="3"/>
      <c r="C106" s="3"/>
      <c r="D106" s="3"/>
      <c r="E106" s="2" t="e">
        <f t="shared" si="75"/>
        <v>#DIV/0!</v>
      </c>
      <c r="H106">
        <f t="shared" si="71"/>
        <v>0</v>
      </c>
      <c r="L106">
        <f t="shared" si="77"/>
        <v>0</v>
      </c>
      <c r="M106">
        <f t="shared" si="76"/>
        <v>0</v>
      </c>
      <c r="O106">
        <f t="shared" si="73"/>
        <v>0</v>
      </c>
    </row>
    <row r="107" spans="2:15" x14ac:dyDescent="0.25">
      <c r="B107" s="3"/>
      <c r="C107" s="3"/>
      <c r="D107" s="3"/>
      <c r="E107" s="2" t="e">
        <f t="shared" si="75"/>
        <v>#DIV/0!</v>
      </c>
      <c r="H107">
        <f t="shared" si="71"/>
        <v>0</v>
      </c>
      <c r="L107">
        <f t="shared" si="77"/>
        <v>0</v>
      </c>
      <c r="M107">
        <f t="shared" si="76"/>
        <v>0</v>
      </c>
      <c r="O107">
        <f t="shared" si="73"/>
        <v>0</v>
      </c>
    </row>
    <row r="108" spans="2:15" x14ac:dyDescent="0.25">
      <c r="B108" s="3"/>
      <c r="C108" s="3"/>
      <c r="D108" s="3"/>
      <c r="E108" s="2" t="e">
        <f t="shared" si="75"/>
        <v>#DIV/0!</v>
      </c>
      <c r="H108">
        <f t="shared" si="71"/>
        <v>0</v>
      </c>
      <c r="L108">
        <f t="shared" si="77"/>
        <v>0</v>
      </c>
      <c r="M108">
        <f t="shared" si="76"/>
        <v>0</v>
      </c>
      <c r="O108">
        <f t="shared" si="73"/>
        <v>0</v>
      </c>
    </row>
    <row r="109" spans="2:15" x14ac:dyDescent="0.25">
      <c r="B109" s="3"/>
      <c r="C109" s="3"/>
      <c r="D109" s="3"/>
      <c r="E109" s="2" t="e">
        <f t="shared" si="75"/>
        <v>#DIV/0!</v>
      </c>
      <c r="H109">
        <f t="shared" si="71"/>
        <v>0</v>
      </c>
      <c r="L109">
        <f t="shared" si="77"/>
        <v>0</v>
      </c>
      <c r="M109">
        <f t="shared" si="76"/>
        <v>0</v>
      </c>
      <c r="O109">
        <f t="shared" si="73"/>
        <v>0</v>
      </c>
    </row>
    <row r="110" spans="2:15" x14ac:dyDescent="0.25">
      <c r="B110" s="3"/>
      <c r="C110" s="3"/>
      <c r="D110" s="3"/>
      <c r="E110" s="2" t="e">
        <f t="shared" si="75"/>
        <v>#DIV/0!</v>
      </c>
      <c r="H110">
        <f t="shared" si="71"/>
        <v>0</v>
      </c>
      <c r="L110">
        <f t="shared" si="77"/>
        <v>0</v>
      </c>
      <c r="M110">
        <f t="shared" si="76"/>
        <v>0</v>
      </c>
      <c r="O110">
        <f t="shared" si="73"/>
        <v>0</v>
      </c>
    </row>
    <row r="111" spans="2:15" x14ac:dyDescent="0.25">
      <c r="B111" s="3"/>
      <c r="C111" s="3"/>
      <c r="D111" s="3"/>
      <c r="E111" s="2" t="e">
        <f t="shared" si="75"/>
        <v>#DIV/0!</v>
      </c>
      <c r="H111">
        <f t="shared" si="71"/>
        <v>0</v>
      </c>
      <c r="L111">
        <f t="shared" si="77"/>
        <v>0</v>
      </c>
      <c r="M111">
        <f t="shared" si="76"/>
        <v>0</v>
      </c>
      <c r="O111">
        <f t="shared" si="73"/>
        <v>0</v>
      </c>
    </row>
    <row r="112" spans="2:15" x14ac:dyDescent="0.25">
      <c r="B112" s="3"/>
      <c r="C112" s="3"/>
      <c r="D112" s="3"/>
      <c r="E112" s="2" t="e">
        <f t="shared" si="75"/>
        <v>#DIV/0!</v>
      </c>
      <c r="H112">
        <f t="shared" si="71"/>
        <v>0</v>
      </c>
      <c r="L112">
        <f t="shared" si="77"/>
        <v>0</v>
      </c>
      <c r="M112">
        <f t="shared" si="76"/>
        <v>0</v>
      </c>
      <c r="O112">
        <f t="shared" si="73"/>
        <v>0</v>
      </c>
    </row>
    <row r="113" spans="2:15" ht="14.25" customHeight="1" x14ac:dyDescent="0.25">
      <c r="B113" s="3"/>
      <c r="C113" s="3"/>
      <c r="D113" s="3"/>
      <c r="E113" s="2" t="e">
        <f t="shared" si="75"/>
        <v>#DIV/0!</v>
      </c>
      <c r="H113">
        <f t="shared" si="71"/>
        <v>0</v>
      </c>
      <c r="L113">
        <v>0</v>
      </c>
      <c r="M113">
        <f t="shared" si="76"/>
        <v>0</v>
      </c>
      <c r="O113">
        <f t="shared" si="73"/>
        <v>0</v>
      </c>
    </row>
    <row r="114" spans="2:15" ht="14.25" customHeight="1" x14ac:dyDescent="0.25">
      <c r="B114" s="3"/>
      <c r="C114" s="3"/>
      <c r="D114" s="3"/>
      <c r="E114" s="2" t="e">
        <f t="shared" si="75"/>
        <v>#DIV/0!</v>
      </c>
      <c r="H114">
        <f t="shared" si="71"/>
        <v>0</v>
      </c>
      <c r="L114">
        <v>0</v>
      </c>
      <c r="M114">
        <f t="shared" si="76"/>
        <v>0</v>
      </c>
      <c r="O114">
        <f t="shared" si="73"/>
        <v>0</v>
      </c>
    </row>
    <row r="115" spans="2:15" x14ac:dyDescent="0.25">
      <c r="B115" s="3"/>
      <c r="C115" s="3"/>
      <c r="D115" s="3"/>
      <c r="E115" s="2" t="e">
        <f t="shared" si="75"/>
        <v>#DIV/0!</v>
      </c>
      <c r="H115">
        <f t="shared" si="71"/>
        <v>0</v>
      </c>
      <c r="L115">
        <f t="shared" si="77"/>
        <v>0</v>
      </c>
      <c r="M115">
        <f t="shared" si="76"/>
        <v>0</v>
      </c>
      <c r="O115">
        <f t="shared" si="73"/>
        <v>0</v>
      </c>
    </row>
    <row r="116" spans="2:15" ht="14.25" customHeight="1" x14ac:dyDescent="0.25">
      <c r="B116" s="3"/>
      <c r="C116" s="3"/>
      <c r="D116" s="3"/>
      <c r="E116" s="2" t="e">
        <f t="shared" si="75"/>
        <v>#DIV/0!</v>
      </c>
      <c r="H116">
        <f t="shared" si="71"/>
        <v>0</v>
      </c>
      <c r="L116">
        <v>0</v>
      </c>
      <c r="M116">
        <f t="shared" si="76"/>
        <v>0</v>
      </c>
      <c r="O116">
        <f t="shared" si="73"/>
        <v>0</v>
      </c>
    </row>
    <row r="117" spans="2:15" x14ac:dyDescent="0.25">
      <c r="B117" s="3"/>
      <c r="C117" s="3"/>
      <c r="D117" s="3"/>
      <c r="E117" s="2" t="e">
        <f t="shared" si="75"/>
        <v>#DIV/0!</v>
      </c>
      <c r="H117">
        <f t="shared" si="71"/>
        <v>0</v>
      </c>
      <c r="L117">
        <f t="shared" ref="L117:L119" si="79">B117*10</f>
        <v>0</v>
      </c>
      <c r="M117">
        <f t="shared" si="76"/>
        <v>0</v>
      </c>
      <c r="O117">
        <f t="shared" si="73"/>
        <v>0</v>
      </c>
    </row>
    <row r="118" spans="2:15" x14ac:dyDescent="0.25">
      <c r="B118" s="3"/>
      <c r="C118" s="3"/>
      <c r="D118" s="3"/>
      <c r="E118" s="2" t="e">
        <f t="shared" si="75"/>
        <v>#DIV/0!</v>
      </c>
      <c r="H118">
        <f t="shared" si="71"/>
        <v>0</v>
      </c>
      <c r="L118">
        <f t="shared" si="79"/>
        <v>0</v>
      </c>
      <c r="M118">
        <f t="shared" si="76"/>
        <v>0</v>
      </c>
      <c r="O118">
        <f t="shared" si="73"/>
        <v>0</v>
      </c>
    </row>
    <row r="119" spans="2:15" ht="16.5" customHeight="1" x14ac:dyDescent="0.25">
      <c r="B119" s="3"/>
      <c r="C119" s="3"/>
      <c r="D119" s="3"/>
      <c r="E119" s="2" t="e">
        <f t="shared" si="75"/>
        <v>#DIV/0!</v>
      </c>
      <c r="H119">
        <f t="shared" si="71"/>
        <v>0</v>
      </c>
      <c r="L119">
        <f t="shared" si="79"/>
        <v>0</v>
      </c>
      <c r="M119">
        <f t="shared" si="76"/>
        <v>0</v>
      </c>
      <c r="O119">
        <f t="shared" si="73"/>
        <v>0</v>
      </c>
    </row>
    <row r="120" spans="2:15" ht="14.25" customHeight="1" x14ac:dyDescent="0.25">
      <c r="B120" s="3"/>
      <c r="C120" s="3"/>
      <c r="D120" s="3"/>
      <c r="E120" s="2" t="e">
        <f t="shared" si="75"/>
        <v>#DIV/0!</v>
      </c>
      <c r="H120">
        <f t="shared" si="71"/>
        <v>0</v>
      </c>
      <c r="L120">
        <v>0</v>
      </c>
      <c r="M120">
        <f t="shared" si="76"/>
        <v>0</v>
      </c>
      <c r="O120">
        <f t="shared" si="73"/>
        <v>0</v>
      </c>
    </row>
    <row r="121" spans="2:15" x14ac:dyDescent="0.25">
      <c r="B121" s="3"/>
      <c r="C121" s="3"/>
      <c r="D121" s="3"/>
      <c r="E121" s="2" t="e">
        <f t="shared" si="75"/>
        <v>#DIV/0!</v>
      </c>
      <c r="H121">
        <f t="shared" si="71"/>
        <v>0</v>
      </c>
      <c r="L121">
        <f t="shared" ref="L121" si="80">B121*10</f>
        <v>0</v>
      </c>
      <c r="M121">
        <f t="shared" si="76"/>
        <v>0</v>
      </c>
      <c r="O121">
        <f t="shared" si="73"/>
        <v>0</v>
      </c>
    </row>
    <row r="122" spans="2:15" x14ac:dyDescent="0.25">
      <c r="B122" s="3"/>
      <c r="C122" s="3"/>
      <c r="D122" s="3"/>
      <c r="E122" s="2" t="e">
        <f t="shared" si="75"/>
        <v>#DIV/0!</v>
      </c>
      <c r="H122">
        <f t="shared" si="71"/>
        <v>0</v>
      </c>
      <c r="L122">
        <f t="shared" si="77"/>
        <v>0</v>
      </c>
      <c r="M122">
        <f t="shared" si="76"/>
        <v>0</v>
      </c>
      <c r="O122">
        <f t="shared" si="73"/>
        <v>0</v>
      </c>
    </row>
    <row r="123" spans="2:15" x14ac:dyDescent="0.25">
      <c r="B123" s="3"/>
      <c r="C123" s="3"/>
      <c r="D123" s="3"/>
      <c r="E123" s="2" t="e">
        <f t="shared" si="75"/>
        <v>#DIV/0!</v>
      </c>
      <c r="H123">
        <f t="shared" si="71"/>
        <v>0</v>
      </c>
      <c r="L123">
        <f t="shared" si="77"/>
        <v>0</v>
      </c>
      <c r="M123">
        <f t="shared" si="76"/>
        <v>0</v>
      </c>
      <c r="O123">
        <f t="shared" si="73"/>
        <v>0</v>
      </c>
    </row>
    <row r="124" spans="2:15" ht="14.25" customHeight="1" x14ac:dyDescent="0.25">
      <c r="B124" s="3"/>
      <c r="C124" s="3"/>
      <c r="D124" s="3"/>
      <c r="E124" s="2" t="e">
        <f t="shared" si="75"/>
        <v>#DIV/0!</v>
      </c>
      <c r="H124">
        <f t="shared" si="71"/>
        <v>0</v>
      </c>
      <c r="L124">
        <v>0</v>
      </c>
      <c r="M124">
        <f t="shared" si="76"/>
        <v>0</v>
      </c>
      <c r="O124">
        <f t="shared" si="73"/>
        <v>0</v>
      </c>
    </row>
    <row r="125" spans="2:15" x14ac:dyDescent="0.25">
      <c r="B125" s="3"/>
      <c r="C125" s="3"/>
      <c r="D125" s="3"/>
      <c r="E125" s="2" t="e">
        <f t="shared" si="75"/>
        <v>#DIV/0!</v>
      </c>
      <c r="H125">
        <f t="shared" si="71"/>
        <v>0</v>
      </c>
      <c r="L125">
        <f t="shared" si="77"/>
        <v>0</v>
      </c>
      <c r="M125">
        <f t="shared" si="76"/>
        <v>0</v>
      </c>
      <c r="O125">
        <f t="shared" si="73"/>
        <v>0</v>
      </c>
    </row>
    <row r="126" spans="2:15" x14ac:dyDescent="0.25">
      <c r="B126" s="3"/>
      <c r="C126" s="3"/>
      <c r="D126" s="3"/>
      <c r="E126" s="2" t="e">
        <f t="shared" si="75"/>
        <v>#DIV/0!</v>
      </c>
      <c r="H126">
        <f t="shared" si="71"/>
        <v>0</v>
      </c>
      <c r="L126">
        <f t="shared" si="77"/>
        <v>0</v>
      </c>
      <c r="M126">
        <f t="shared" si="76"/>
        <v>0</v>
      </c>
      <c r="O126">
        <f t="shared" si="73"/>
        <v>0</v>
      </c>
    </row>
    <row r="127" spans="2:15" x14ac:dyDescent="0.25">
      <c r="B127" s="3"/>
      <c r="C127" s="3"/>
      <c r="D127" s="3"/>
      <c r="E127" s="2" t="e">
        <f t="shared" si="75"/>
        <v>#DIV/0!</v>
      </c>
      <c r="H127">
        <f t="shared" si="71"/>
        <v>0</v>
      </c>
      <c r="L127">
        <f t="shared" si="77"/>
        <v>0</v>
      </c>
      <c r="M127">
        <f t="shared" si="76"/>
        <v>0</v>
      </c>
      <c r="O127">
        <f t="shared" si="73"/>
        <v>0</v>
      </c>
    </row>
    <row r="128" spans="2:15" x14ac:dyDescent="0.25">
      <c r="B128" s="3"/>
      <c r="C128" s="3"/>
      <c r="D128" s="3"/>
      <c r="E128" s="2" t="e">
        <f t="shared" si="75"/>
        <v>#DIV/0!</v>
      </c>
      <c r="H128">
        <f t="shared" si="71"/>
        <v>0</v>
      </c>
      <c r="L128">
        <f t="shared" si="77"/>
        <v>0</v>
      </c>
      <c r="M128">
        <f t="shared" si="76"/>
        <v>0</v>
      </c>
      <c r="O128">
        <f t="shared" si="73"/>
        <v>0</v>
      </c>
    </row>
    <row r="129" spans="2:15" x14ac:dyDescent="0.25">
      <c r="B129" s="3"/>
      <c r="C129" s="3"/>
      <c r="D129" s="3"/>
      <c r="E129" s="2" t="e">
        <f t="shared" si="75"/>
        <v>#DIV/0!</v>
      </c>
      <c r="H129">
        <f t="shared" si="71"/>
        <v>0</v>
      </c>
      <c r="L129">
        <f t="shared" si="77"/>
        <v>0</v>
      </c>
      <c r="M129">
        <f t="shared" si="76"/>
        <v>0</v>
      </c>
      <c r="O129">
        <f t="shared" si="73"/>
        <v>0</v>
      </c>
    </row>
    <row r="130" spans="2:15" x14ac:dyDescent="0.25">
      <c r="E130" s="2" t="e">
        <f t="shared" si="75"/>
        <v>#DIV/0!</v>
      </c>
      <c r="H130">
        <f t="shared" si="71"/>
        <v>0</v>
      </c>
      <c r="L130">
        <f t="shared" si="77"/>
        <v>0</v>
      </c>
      <c r="M130">
        <f t="shared" si="76"/>
        <v>0</v>
      </c>
      <c r="O130">
        <f t="shared" si="73"/>
        <v>0</v>
      </c>
    </row>
    <row r="131" spans="2:15" x14ac:dyDescent="0.25">
      <c r="E131" s="2" t="e">
        <f t="shared" si="75"/>
        <v>#DIV/0!</v>
      </c>
      <c r="H131">
        <f t="shared" si="71"/>
        <v>0</v>
      </c>
      <c r="L131">
        <f t="shared" si="77"/>
        <v>0</v>
      </c>
      <c r="M131">
        <f t="shared" si="76"/>
        <v>0</v>
      </c>
      <c r="O131">
        <f t="shared" si="73"/>
        <v>0</v>
      </c>
    </row>
    <row r="132" spans="2:15" x14ac:dyDescent="0.25">
      <c r="E132" s="2" t="e">
        <f t="shared" si="75"/>
        <v>#DIV/0!</v>
      </c>
      <c r="H132">
        <f t="shared" si="71"/>
        <v>0</v>
      </c>
      <c r="L132">
        <f t="shared" si="77"/>
        <v>0</v>
      </c>
      <c r="M132">
        <f t="shared" si="76"/>
        <v>0</v>
      </c>
      <c r="O132">
        <f t="shared" si="73"/>
        <v>0</v>
      </c>
    </row>
    <row r="133" spans="2:15" x14ac:dyDescent="0.25">
      <c r="E133" s="2" t="e">
        <f t="shared" si="75"/>
        <v>#DIV/0!</v>
      </c>
      <c r="H133">
        <f t="shared" si="71"/>
        <v>0</v>
      </c>
      <c r="L133">
        <f t="shared" si="77"/>
        <v>0</v>
      </c>
      <c r="M133">
        <f t="shared" si="76"/>
        <v>0</v>
      </c>
      <c r="O133">
        <f t="shared" si="73"/>
        <v>0</v>
      </c>
    </row>
    <row r="134" spans="2:15" x14ac:dyDescent="0.25">
      <c r="E134" s="2" t="e">
        <f t="shared" si="75"/>
        <v>#DIV/0!</v>
      </c>
      <c r="H134">
        <f t="shared" si="71"/>
        <v>0</v>
      </c>
      <c r="L134">
        <f t="shared" si="77"/>
        <v>0</v>
      </c>
      <c r="M134">
        <f t="shared" si="76"/>
        <v>0</v>
      </c>
      <c r="O134">
        <f t="shared" si="73"/>
        <v>0</v>
      </c>
    </row>
    <row r="135" spans="2:15" x14ac:dyDescent="0.25">
      <c r="E135" s="2" t="e">
        <f t="shared" si="75"/>
        <v>#DIV/0!</v>
      </c>
      <c r="H135">
        <f t="shared" si="71"/>
        <v>0</v>
      </c>
      <c r="L135">
        <f t="shared" si="77"/>
        <v>0</v>
      </c>
      <c r="M135">
        <f t="shared" si="76"/>
        <v>0</v>
      </c>
      <c r="O135">
        <f t="shared" si="73"/>
        <v>0</v>
      </c>
    </row>
    <row r="136" spans="2:15" x14ac:dyDescent="0.25">
      <c r="E136" s="2" t="e">
        <f t="shared" si="75"/>
        <v>#DIV/0!</v>
      </c>
      <c r="H136">
        <f t="shared" si="71"/>
        <v>0</v>
      </c>
      <c r="L136">
        <f t="shared" si="77"/>
        <v>0</v>
      </c>
      <c r="M136">
        <f t="shared" si="76"/>
        <v>0</v>
      </c>
      <c r="O136">
        <f t="shared" si="73"/>
        <v>0</v>
      </c>
    </row>
    <row r="137" spans="2:15" x14ac:dyDescent="0.25">
      <c r="E137" s="2" t="e">
        <f t="shared" si="75"/>
        <v>#DIV/0!</v>
      </c>
      <c r="H137">
        <f t="shared" si="71"/>
        <v>0</v>
      </c>
      <c r="L137">
        <f t="shared" si="77"/>
        <v>0</v>
      </c>
      <c r="M137">
        <v>0</v>
      </c>
      <c r="O137">
        <f t="shared" si="73"/>
        <v>0</v>
      </c>
    </row>
    <row r="138" spans="2:15" x14ac:dyDescent="0.25">
      <c r="E138" s="2" t="e">
        <f t="shared" si="75"/>
        <v>#DIV/0!</v>
      </c>
      <c r="H138">
        <f t="shared" si="71"/>
        <v>0</v>
      </c>
      <c r="L138">
        <f t="shared" si="77"/>
        <v>0</v>
      </c>
      <c r="M138">
        <f t="shared" ref="M138:M196" si="81">D138*5</f>
        <v>0</v>
      </c>
      <c r="O138">
        <f t="shared" si="73"/>
        <v>0</v>
      </c>
    </row>
    <row r="139" spans="2:15" x14ac:dyDescent="0.25">
      <c r="E139" s="2" t="e">
        <f t="shared" si="75"/>
        <v>#DIV/0!</v>
      </c>
      <c r="H139">
        <f t="shared" si="71"/>
        <v>0</v>
      </c>
      <c r="L139">
        <f t="shared" si="77"/>
        <v>0</v>
      </c>
      <c r="M139">
        <f t="shared" si="81"/>
        <v>0</v>
      </c>
      <c r="O139">
        <f t="shared" si="73"/>
        <v>0</v>
      </c>
    </row>
    <row r="140" spans="2:15" x14ac:dyDescent="0.25">
      <c r="E140" s="2" t="e">
        <f t="shared" si="75"/>
        <v>#DIV/0!</v>
      </c>
      <c r="H140">
        <f t="shared" si="71"/>
        <v>0</v>
      </c>
      <c r="L140">
        <f t="shared" si="77"/>
        <v>0</v>
      </c>
      <c r="M140">
        <f t="shared" si="81"/>
        <v>0</v>
      </c>
      <c r="O140">
        <f t="shared" si="73"/>
        <v>0</v>
      </c>
    </row>
    <row r="141" spans="2:15" x14ac:dyDescent="0.25">
      <c r="E141" s="2" t="e">
        <f t="shared" si="75"/>
        <v>#DIV/0!</v>
      </c>
      <c r="H141">
        <f t="shared" si="71"/>
        <v>0</v>
      </c>
      <c r="L141">
        <f t="shared" si="77"/>
        <v>0</v>
      </c>
      <c r="M141">
        <f t="shared" si="81"/>
        <v>0</v>
      </c>
      <c r="O141">
        <f t="shared" si="73"/>
        <v>0</v>
      </c>
    </row>
    <row r="142" spans="2:15" x14ac:dyDescent="0.25">
      <c r="E142" s="2" t="e">
        <f t="shared" si="75"/>
        <v>#DIV/0!</v>
      </c>
      <c r="H142">
        <f t="shared" si="71"/>
        <v>0</v>
      </c>
      <c r="L142">
        <f t="shared" si="77"/>
        <v>0</v>
      </c>
      <c r="M142">
        <f t="shared" si="81"/>
        <v>0</v>
      </c>
      <c r="O142">
        <f t="shared" si="73"/>
        <v>0</v>
      </c>
    </row>
    <row r="143" spans="2:15" x14ac:dyDescent="0.25">
      <c r="E143" s="2" t="e">
        <f t="shared" si="75"/>
        <v>#DIV/0!</v>
      </c>
      <c r="H143">
        <f t="shared" si="71"/>
        <v>0</v>
      </c>
      <c r="L143">
        <f t="shared" si="77"/>
        <v>0</v>
      </c>
      <c r="M143">
        <f t="shared" si="81"/>
        <v>0</v>
      </c>
      <c r="O143">
        <f t="shared" si="73"/>
        <v>0</v>
      </c>
    </row>
    <row r="144" spans="2:15" x14ac:dyDescent="0.25">
      <c r="E144" s="2" t="e">
        <f t="shared" si="75"/>
        <v>#DIV/0!</v>
      </c>
      <c r="H144">
        <f t="shared" si="71"/>
        <v>0</v>
      </c>
      <c r="L144">
        <f t="shared" si="77"/>
        <v>0</v>
      </c>
      <c r="M144">
        <f t="shared" si="81"/>
        <v>0</v>
      </c>
      <c r="O144">
        <f t="shared" si="73"/>
        <v>0</v>
      </c>
    </row>
    <row r="145" spans="1:16" x14ac:dyDescent="0.25">
      <c r="E145" s="2" t="e">
        <f t="shared" si="75"/>
        <v>#DIV/0!</v>
      </c>
      <c r="H145">
        <f t="shared" si="71"/>
        <v>0</v>
      </c>
      <c r="L145">
        <f t="shared" si="77"/>
        <v>0</v>
      </c>
      <c r="M145">
        <f t="shared" si="81"/>
        <v>0</v>
      </c>
      <c r="O145">
        <f t="shared" si="73"/>
        <v>0</v>
      </c>
    </row>
    <row r="146" spans="1:16" x14ac:dyDescent="0.25">
      <c r="E146" s="2" t="e">
        <f t="shared" si="75"/>
        <v>#DIV/0!</v>
      </c>
      <c r="H146">
        <f t="shared" si="71"/>
        <v>0</v>
      </c>
      <c r="L146">
        <f t="shared" si="77"/>
        <v>0</v>
      </c>
      <c r="M146">
        <f t="shared" si="81"/>
        <v>0</v>
      </c>
      <c r="O146">
        <f t="shared" si="73"/>
        <v>0</v>
      </c>
    </row>
    <row r="147" spans="1:16" x14ac:dyDescent="0.25">
      <c r="E147" s="2" t="e">
        <f t="shared" si="75"/>
        <v>#DIV/0!</v>
      </c>
      <c r="H147">
        <f t="shared" si="71"/>
        <v>0</v>
      </c>
      <c r="L147">
        <f t="shared" si="77"/>
        <v>0</v>
      </c>
      <c r="M147">
        <f t="shared" si="81"/>
        <v>0</v>
      </c>
      <c r="O147">
        <f t="shared" si="73"/>
        <v>0</v>
      </c>
    </row>
    <row r="148" spans="1:16" x14ac:dyDescent="0.25">
      <c r="E148" s="2" t="e">
        <f t="shared" si="75"/>
        <v>#DIV/0!</v>
      </c>
      <c r="H148">
        <f t="shared" si="71"/>
        <v>0</v>
      </c>
      <c r="L148">
        <f t="shared" si="77"/>
        <v>0</v>
      </c>
      <c r="M148">
        <f t="shared" si="81"/>
        <v>0</v>
      </c>
      <c r="O148">
        <f t="shared" si="73"/>
        <v>0</v>
      </c>
    </row>
    <row r="149" spans="1:16" x14ac:dyDescent="0.25">
      <c r="E149" s="2" t="e">
        <f t="shared" si="75"/>
        <v>#DIV/0!</v>
      </c>
      <c r="H149">
        <f t="shared" ref="H149:H196" si="82">F149-G149</f>
        <v>0</v>
      </c>
      <c r="L149">
        <f t="shared" si="77"/>
        <v>0</v>
      </c>
      <c r="M149">
        <f t="shared" si="81"/>
        <v>0</v>
      </c>
      <c r="O149">
        <f t="shared" si="73"/>
        <v>0</v>
      </c>
    </row>
    <row r="150" spans="1:16" x14ac:dyDescent="0.25">
      <c r="E150" s="2" t="e">
        <f t="shared" si="75"/>
        <v>#DIV/0!</v>
      </c>
      <c r="H150">
        <f t="shared" si="82"/>
        <v>0</v>
      </c>
      <c r="L150">
        <f t="shared" si="77"/>
        <v>0</v>
      </c>
      <c r="M150">
        <f t="shared" si="81"/>
        <v>0</v>
      </c>
      <c r="O150">
        <f t="shared" si="73"/>
        <v>0</v>
      </c>
    </row>
    <row r="151" spans="1:16" x14ac:dyDescent="0.25">
      <c r="E151" s="2" t="e">
        <f t="shared" si="75"/>
        <v>#DIV/0!</v>
      </c>
      <c r="H151">
        <f t="shared" si="82"/>
        <v>0</v>
      </c>
      <c r="L151">
        <f t="shared" si="77"/>
        <v>0</v>
      </c>
      <c r="M151">
        <f t="shared" si="81"/>
        <v>0</v>
      </c>
      <c r="O151">
        <f t="shared" si="73"/>
        <v>0</v>
      </c>
    </row>
    <row r="152" spans="1:16" x14ac:dyDescent="0.25">
      <c r="E152" s="2" t="e">
        <f t="shared" si="75"/>
        <v>#DIV/0!</v>
      </c>
      <c r="H152">
        <f t="shared" si="82"/>
        <v>0</v>
      </c>
      <c r="L152">
        <f t="shared" si="77"/>
        <v>0</v>
      </c>
      <c r="M152">
        <f t="shared" si="81"/>
        <v>0</v>
      </c>
      <c r="O152">
        <f t="shared" si="73"/>
        <v>0</v>
      </c>
    </row>
    <row r="153" spans="1:16" x14ac:dyDescent="0.25">
      <c r="E153" s="2" t="e">
        <f t="shared" si="75"/>
        <v>#DIV/0!</v>
      </c>
      <c r="H153">
        <f t="shared" si="82"/>
        <v>0</v>
      </c>
      <c r="L153">
        <f t="shared" si="77"/>
        <v>0</v>
      </c>
      <c r="M153">
        <f t="shared" si="81"/>
        <v>0</v>
      </c>
      <c r="O153">
        <f t="shared" si="73"/>
        <v>0</v>
      </c>
    </row>
    <row r="154" spans="1:16" x14ac:dyDescent="0.25">
      <c r="E154" s="2" t="e">
        <f t="shared" si="75"/>
        <v>#DIV/0!</v>
      </c>
      <c r="H154">
        <f t="shared" si="82"/>
        <v>0</v>
      </c>
      <c r="L154">
        <f t="shared" si="77"/>
        <v>0</v>
      </c>
      <c r="M154">
        <f t="shared" si="81"/>
        <v>0</v>
      </c>
      <c r="O154">
        <f t="shared" si="73"/>
        <v>0</v>
      </c>
    </row>
    <row r="155" spans="1:16" x14ac:dyDescent="0.25">
      <c r="E155" s="2" t="e">
        <f t="shared" si="75"/>
        <v>#DIV/0!</v>
      </c>
      <c r="H155">
        <f t="shared" si="82"/>
        <v>0</v>
      </c>
      <c r="L155">
        <f t="shared" si="77"/>
        <v>0</v>
      </c>
      <c r="M155">
        <f t="shared" si="81"/>
        <v>0</v>
      </c>
      <c r="O155">
        <f t="shared" ref="O155:O196" si="83">SUM(I155:N155)</f>
        <v>0</v>
      </c>
    </row>
    <row r="156" spans="1:16" x14ac:dyDescent="0.25">
      <c r="E156" s="2" t="e">
        <f t="shared" si="75"/>
        <v>#DIV/0!</v>
      </c>
      <c r="H156">
        <f t="shared" si="82"/>
        <v>0</v>
      </c>
      <c r="L156">
        <f t="shared" si="77"/>
        <v>0</v>
      </c>
      <c r="M156">
        <f t="shared" si="81"/>
        <v>0</v>
      </c>
      <c r="O156">
        <f t="shared" si="83"/>
        <v>0</v>
      </c>
    </row>
    <row r="157" spans="1:16" x14ac:dyDescent="0.25">
      <c r="E157" s="2" t="e">
        <f t="shared" si="75"/>
        <v>#DIV/0!</v>
      </c>
      <c r="H157">
        <f t="shared" si="82"/>
        <v>0</v>
      </c>
      <c r="L157">
        <f t="shared" si="77"/>
        <v>0</v>
      </c>
      <c r="M157">
        <f t="shared" si="81"/>
        <v>0</v>
      </c>
      <c r="O157">
        <f t="shared" si="83"/>
        <v>0</v>
      </c>
    </row>
    <row r="158" spans="1:16" x14ac:dyDescent="0.25">
      <c r="A158" s="6"/>
      <c r="B158" s="4"/>
      <c r="C158" s="4"/>
      <c r="D158" s="4"/>
      <c r="E158" s="5" t="e">
        <f t="shared" si="75"/>
        <v>#DIV/0!</v>
      </c>
      <c r="F158" s="4"/>
      <c r="G158" s="4"/>
      <c r="H158" s="4">
        <f t="shared" si="82"/>
        <v>0</v>
      </c>
      <c r="I158" s="4"/>
      <c r="J158" s="4"/>
      <c r="K158" s="4"/>
      <c r="L158" s="4">
        <f t="shared" si="77"/>
        <v>0</v>
      </c>
      <c r="M158" s="4">
        <f t="shared" si="81"/>
        <v>0</v>
      </c>
      <c r="N158" s="4"/>
      <c r="O158" s="4">
        <f t="shared" si="83"/>
        <v>0</v>
      </c>
      <c r="P158" s="4"/>
    </row>
    <row r="159" spans="1:16" x14ac:dyDescent="0.25">
      <c r="E159" s="2" t="e">
        <f t="shared" si="75"/>
        <v>#DIV/0!</v>
      </c>
      <c r="H159">
        <f t="shared" si="82"/>
        <v>0</v>
      </c>
      <c r="L159">
        <f t="shared" si="77"/>
        <v>0</v>
      </c>
      <c r="M159">
        <f t="shared" si="81"/>
        <v>0</v>
      </c>
      <c r="O159">
        <f t="shared" si="83"/>
        <v>0</v>
      </c>
      <c r="P159" s="4"/>
    </row>
    <row r="160" spans="1:16" x14ac:dyDescent="0.25">
      <c r="E160" s="2" t="e">
        <f t="shared" si="75"/>
        <v>#DIV/0!</v>
      </c>
      <c r="H160">
        <f t="shared" si="82"/>
        <v>0</v>
      </c>
      <c r="L160">
        <f t="shared" si="77"/>
        <v>0</v>
      </c>
      <c r="M160">
        <f t="shared" si="81"/>
        <v>0</v>
      </c>
      <c r="O160">
        <f t="shared" si="83"/>
        <v>0</v>
      </c>
    </row>
    <row r="161" spans="1:16" x14ac:dyDescent="0.25">
      <c r="E161" s="2" t="e">
        <f t="shared" ref="E161:E196" si="84">(B161)/(B161+C161+D161)</f>
        <v>#DIV/0!</v>
      </c>
      <c r="H161">
        <f t="shared" si="82"/>
        <v>0</v>
      </c>
      <c r="L161">
        <f t="shared" si="77"/>
        <v>0</v>
      </c>
      <c r="M161">
        <f t="shared" si="81"/>
        <v>0</v>
      </c>
      <c r="O161">
        <f t="shared" si="83"/>
        <v>0</v>
      </c>
    </row>
    <row r="162" spans="1:16" x14ac:dyDescent="0.25">
      <c r="A162" s="6"/>
      <c r="B162" s="4"/>
      <c r="C162" s="4"/>
      <c r="D162" s="4"/>
      <c r="E162" s="5" t="e">
        <f t="shared" si="84"/>
        <v>#DIV/0!</v>
      </c>
      <c r="F162" s="4"/>
      <c r="G162" s="4"/>
      <c r="H162" s="4">
        <f t="shared" si="82"/>
        <v>0</v>
      </c>
      <c r="I162" s="4"/>
      <c r="J162" s="4"/>
      <c r="K162" s="4"/>
      <c r="L162" s="4">
        <f t="shared" ref="L162:L173" si="85">B162*10</f>
        <v>0</v>
      </c>
      <c r="M162" s="4">
        <f t="shared" si="81"/>
        <v>0</v>
      </c>
      <c r="N162" s="4"/>
      <c r="O162" s="4">
        <f t="shared" si="83"/>
        <v>0</v>
      </c>
      <c r="P162" s="4"/>
    </row>
    <row r="163" spans="1:16" x14ac:dyDescent="0.25">
      <c r="A163" s="6"/>
      <c r="B163" s="4"/>
      <c r="C163" s="4"/>
      <c r="D163" s="4"/>
      <c r="E163" s="5" t="e">
        <f t="shared" si="84"/>
        <v>#DIV/0!</v>
      </c>
      <c r="F163" s="4"/>
      <c r="G163" s="4"/>
      <c r="H163" s="4">
        <f t="shared" si="82"/>
        <v>0</v>
      </c>
      <c r="I163" s="4"/>
      <c r="J163" s="4"/>
      <c r="K163" s="4"/>
      <c r="L163" s="4">
        <f t="shared" si="85"/>
        <v>0</v>
      </c>
      <c r="M163" s="4">
        <f t="shared" si="81"/>
        <v>0</v>
      </c>
      <c r="N163" s="4"/>
      <c r="O163" s="4">
        <f t="shared" si="83"/>
        <v>0</v>
      </c>
      <c r="P163" s="4"/>
    </row>
    <row r="164" spans="1:16" x14ac:dyDescent="0.25">
      <c r="A164" s="6"/>
      <c r="B164" s="4"/>
      <c r="C164" s="4"/>
      <c r="D164" s="4"/>
      <c r="E164" s="5" t="e">
        <f t="shared" si="84"/>
        <v>#DIV/0!</v>
      </c>
      <c r="F164" s="4"/>
      <c r="G164" s="4"/>
      <c r="H164" s="4">
        <f t="shared" si="82"/>
        <v>0</v>
      </c>
      <c r="I164" s="4"/>
      <c r="J164" s="4"/>
      <c r="K164" s="4"/>
      <c r="L164" s="4">
        <f t="shared" si="85"/>
        <v>0</v>
      </c>
      <c r="M164" s="4">
        <f t="shared" si="81"/>
        <v>0</v>
      </c>
      <c r="N164" s="4"/>
      <c r="O164" s="4">
        <f t="shared" si="83"/>
        <v>0</v>
      </c>
      <c r="P164" s="4"/>
    </row>
    <row r="165" spans="1:16" x14ac:dyDescent="0.25">
      <c r="A165" s="6"/>
      <c r="B165" s="4"/>
      <c r="C165" s="4"/>
      <c r="D165" s="4"/>
      <c r="E165" s="5" t="e">
        <f t="shared" si="84"/>
        <v>#DIV/0!</v>
      </c>
      <c r="F165" s="4"/>
      <c r="G165" s="4"/>
      <c r="H165" s="4">
        <f t="shared" si="82"/>
        <v>0</v>
      </c>
      <c r="I165" s="4"/>
      <c r="J165" s="4"/>
      <c r="K165" s="4"/>
      <c r="L165" s="4">
        <f t="shared" si="85"/>
        <v>0</v>
      </c>
      <c r="M165" s="4">
        <f t="shared" si="81"/>
        <v>0</v>
      </c>
      <c r="N165" s="4"/>
      <c r="O165" s="4">
        <f t="shared" si="83"/>
        <v>0</v>
      </c>
      <c r="P165" s="4"/>
    </row>
    <row r="166" spans="1:16" x14ac:dyDescent="0.25">
      <c r="A166" s="6"/>
      <c r="B166" s="4"/>
      <c r="C166" s="4"/>
      <c r="D166" s="4"/>
      <c r="E166" s="5" t="e">
        <f t="shared" si="84"/>
        <v>#DIV/0!</v>
      </c>
      <c r="F166" s="4"/>
      <c r="G166" s="4"/>
      <c r="H166" s="4">
        <f t="shared" si="82"/>
        <v>0</v>
      </c>
      <c r="I166" s="4"/>
      <c r="J166" s="4"/>
      <c r="K166" s="4"/>
      <c r="L166" s="4">
        <f t="shared" si="85"/>
        <v>0</v>
      </c>
      <c r="M166" s="4">
        <f t="shared" si="81"/>
        <v>0</v>
      </c>
      <c r="N166" s="4"/>
      <c r="O166" s="4">
        <f t="shared" si="83"/>
        <v>0</v>
      </c>
      <c r="P166" s="4"/>
    </row>
    <row r="167" spans="1:16" x14ac:dyDescent="0.25">
      <c r="A167" s="6"/>
      <c r="B167" s="4"/>
      <c r="C167" s="4"/>
      <c r="D167" s="4"/>
      <c r="E167" s="5" t="e">
        <f t="shared" si="84"/>
        <v>#DIV/0!</v>
      </c>
      <c r="F167" s="4"/>
      <c r="G167" s="4"/>
      <c r="H167" s="4">
        <f t="shared" si="82"/>
        <v>0</v>
      </c>
      <c r="I167" s="4"/>
      <c r="J167" s="4"/>
      <c r="K167" s="4"/>
      <c r="L167" s="4">
        <f t="shared" si="85"/>
        <v>0</v>
      </c>
      <c r="M167" s="4">
        <f t="shared" si="81"/>
        <v>0</v>
      </c>
      <c r="N167" s="4"/>
      <c r="O167" s="4">
        <f t="shared" si="83"/>
        <v>0</v>
      </c>
    </row>
    <row r="168" spans="1:16" x14ac:dyDescent="0.25">
      <c r="E168" s="2" t="e">
        <f t="shared" si="84"/>
        <v>#DIV/0!</v>
      </c>
      <c r="H168">
        <f t="shared" si="82"/>
        <v>0</v>
      </c>
      <c r="L168">
        <f t="shared" si="85"/>
        <v>0</v>
      </c>
      <c r="M168">
        <f t="shared" si="81"/>
        <v>0</v>
      </c>
      <c r="O168">
        <f t="shared" si="83"/>
        <v>0</v>
      </c>
    </row>
    <row r="169" spans="1:16" x14ac:dyDescent="0.25">
      <c r="E169" s="2" t="e">
        <f t="shared" si="84"/>
        <v>#DIV/0!</v>
      </c>
      <c r="H169">
        <f t="shared" si="82"/>
        <v>0</v>
      </c>
      <c r="L169">
        <f t="shared" si="85"/>
        <v>0</v>
      </c>
      <c r="M169">
        <f t="shared" si="81"/>
        <v>0</v>
      </c>
      <c r="O169">
        <f t="shared" si="83"/>
        <v>0</v>
      </c>
    </row>
    <row r="170" spans="1:16" x14ac:dyDescent="0.25">
      <c r="E170" s="2" t="e">
        <f t="shared" si="84"/>
        <v>#DIV/0!</v>
      </c>
      <c r="H170">
        <f t="shared" si="82"/>
        <v>0</v>
      </c>
      <c r="L170">
        <f t="shared" si="85"/>
        <v>0</v>
      </c>
      <c r="M170">
        <f t="shared" si="81"/>
        <v>0</v>
      </c>
      <c r="O170">
        <f t="shared" si="83"/>
        <v>0</v>
      </c>
    </row>
    <row r="171" spans="1:16" x14ac:dyDescent="0.25">
      <c r="E171" s="2" t="e">
        <f t="shared" si="84"/>
        <v>#DIV/0!</v>
      </c>
      <c r="H171">
        <f t="shared" si="82"/>
        <v>0</v>
      </c>
      <c r="L171">
        <f t="shared" si="85"/>
        <v>0</v>
      </c>
      <c r="M171">
        <f t="shared" si="81"/>
        <v>0</v>
      </c>
      <c r="O171">
        <f t="shared" si="83"/>
        <v>0</v>
      </c>
    </row>
    <row r="172" spans="1:16" x14ac:dyDescent="0.25">
      <c r="E172" s="2" t="e">
        <f t="shared" si="84"/>
        <v>#DIV/0!</v>
      </c>
      <c r="H172">
        <f t="shared" si="82"/>
        <v>0</v>
      </c>
      <c r="L172">
        <f t="shared" si="85"/>
        <v>0</v>
      </c>
      <c r="M172">
        <f t="shared" si="81"/>
        <v>0</v>
      </c>
      <c r="O172">
        <f t="shared" si="83"/>
        <v>0</v>
      </c>
    </row>
    <row r="173" spans="1:16" x14ac:dyDescent="0.25">
      <c r="E173" s="2" t="e">
        <f t="shared" si="84"/>
        <v>#DIV/0!</v>
      </c>
      <c r="H173">
        <f t="shared" si="82"/>
        <v>0</v>
      </c>
      <c r="L173">
        <f t="shared" si="85"/>
        <v>0</v>
      </c>
      <c r="M173">
        <f t="shared" si="81"/>
        <v>0</v>
      </c>
      <c r="O173">
        <f t="shared" si="83"/>
        <v>0</v>
      </c>
    </row>
    <row r="174" spans="1:16" x14ac:dyDescent="0.25">
      <c r="E174" s="2" t="e">
        <f t="shared" si="84"/>
        <v>#DIV/0!</v>
      </c>
      <c r="H174">
        <f t="shared" si="82"/>
        <v>0</v>
      </c>
      <c r="M174">
        <f t="shared" si="81"/>
        <v>0</v>
      </c>
      <c r="O174">
        <f t="shared" si="83"/>
        <v>0</v>
      </c>
    </row>
    <row r="175" spans="1:16" x14ac:dyDescent="0.25">
      <c r="E175" s="2" t="e">
        <f t="shared" si="84"/>
        <v>#DIV/0!</v>
      </c>
      <c r="H175">
        <f t="shared" si="82"/>
        <v>0</v>
      </c>
      <c r="M175">
        <f t="shared" si="81"/>
        <v>0</v>
      </c>
      <c r="O175">
        <f t="shared" si="83"/>
        <v>0</v>
      </c>
    </row>
    <row r="176" spans="1:16" x14ac:dyDescent="0.25">
      <c r="E176" s="2" t="e">
        <f t="shared" si="84"/>
        <v>#DIV/0!</v>
      </c>
      <c r="H176">
        <f t="shared" si="82"/>
        <v>0</v>
      </c>
      <c r="M176">
        <f t="shared" si="81"/>
        <v>0</v>
      </c>
      <c r="O176">
        <f t="shared" si="83"/>
        <v>0</v>
      </c>
    </row>
    <row r="177" spans="5:15" x14ac:dyDescent="0.25">
      <c r="E177" s="2" t="e">
        <f t="shared" si="84"/>
        <v>#DIV/0!</v>
      </c>
      <c r="H177">
        <f t="shared" si="82"/>
        <v>0</v>
      </c>
      <c r="M177">
        <f t="shared" si="81"/>
        <v>0</v>
      </c>
      <c r="O177">
        <f t="shared" si="83"/>
        <v>0</v>
      </c>
    </row>
    <row r="178" spans="5:15" x14ac:dyDescent="0.25">
      <c r="E178" s="2" t="e">
        <f t="shared" si="84"/>
        <v>#DIV/0!</v>
      </c>
      <c r="H178">
        <f t="shared" si="82"/>
        <v>0</v>
      </c>
      <c r="M178">
        <f t="shared" si="81"/>
        <v>0</v>
      </c>
      <c r="O178">
        <f t="shared" si="83"/>
        <v>0</v>
      </c>
    </row>
    <row r="179" spans="5:15" x14ac:dyDescent="0.25">
      <c r="E179" s="2" t="e">
        <f t="shared" si="84"/>
        <v>#DIV/0!</v>
      </c>
      <c r="H179">
        <f t="shared" si="82"/>
        <v>0</v>
      </c>
      <c r="M179">
        <f t="shared" si="81"/>
        <v>0</v>
      </c>
      <c r="O179">
        <f t="shared" si="83"/>
        <v>0</v>
      </c>
    </row>
    <row r="180" spans="5:15" x14ac:dyDescent="0.25">
      <c r="E180" s="2" t="e">
        <f t="shared" si="84"/>
        <v>#DIV/0!</v>
      </c>
      <c r="H180">
        <f t="shared" si="82"/>
        <v>0</v>
      </c>
      <c r="M180">
        <f t="shared" si="81"/>
        <v>0</v>
      </c>
      <c r="O180">
        <f t="shared" si="83"/>
        <v>0</v>
      </c>
    </row>
    <row r="181" spans="5:15" x14ac:dyDescent="0.25">
      <c r="E181" s="2" t="e">
        <f t="shared" si="84"/>
        <v>#DIV/0!</v>
      </c>
      <c r="H181">
        <f t="shared" si="82"/>
        <v>0</v>
      </c>
      <c r="M181">
        <f t="shared" si="81"/>
        <v>0</v>
      </c>
      <c r="O181">
        <f t="shared" si="83"/>
        <v>0</v>
      </c>
    </row>
    <row r="182" spans="5:15" x14ac:dyDescent="0.25">
      <c r="E182" s="2" t="e">
        <f t="shared" si="84"/>
        <v>#DIV/0!</v>
      </c>
      <c r="H182">
        <f t="shared" si="82"/>
        <v>0</v>
      </c>
      <c r="M182">
        <f t="shared" si="81"/>
        <v>0</v>
      </c>
      <c r="O182">
        <f t="shared" si="83"/>
        <v>0</v>
      </c>
    </row>
    <row r="183" spans="5:15" x14ac:dyDescent="0.25">
      <c r="E183" s="2" t="e">
        <f t="shared" si="84"/>
        <v>#DIV/0!</v>
      </c>
      <c r="H183">
        <f t="shared" si="82"/>
        <v>0</v>
      </c>
      <c r="M183">
        <f t="shared" si="81"/>
        <v>0</v>
      </c>
      <c r="O183">
        <f t="shared" si="83"/>
        <v>0</v>
      </c>
    </row>
    <row r="184" spans="5:15" x14ac:dyDescent="0.25">
      <c r="E184" s="2" t="e">
        <f t="shared" si="84"/>
        <v>#DIV/0!</v>
      </c>
      <c r="H184">
        <f t="shared" si="82"/>
        <v>0</v>
      </c>
      <c r="M184">
        <f t="shared" si="81"/>
        <v>0</v>
      </c>
      <c r="O184">
        <f t="shared" si="83"/>
        <v>0</v>
      </c>
    </row>
    <row r="185" spans="5:15" x14ac:dyDescent="0.25">
      <c r="E185" s="2" t="e">
        <f t="shared" si="84"/>
        <v>#DIV/0!</v>
      </c>
      <c r="H185">
        <f t="shared" si="82"/>
        <v>0</v>
      </c>
      <c r="M185">
        <f t="shared" si="81"/>
        <v>0</v>
      </c>
      <c r="O185">
        <f t="shared" si="83"/>
        <v>0</v>
      </c>
    </row>
    <row r="186" spans="5:15" x14ac:dyDescent="0.25">
      <c r="E186" s="2" t="e">
        <f t="shared" si="84"/>
        <v>#DIV/0!</v>
      </c>
      <c r="H186">
        <f t="shared" si="82"/>
        <v>0</v>
      </c>
      <c r="M186">
        <f t="shared" si="81"/>
        <v>0</v>
      </c>
      <c r="O186">
        <f t="shared" si="83"/>
        <v>0</v>
      </c>
    </row>
    <row r="187" spans="5:15" x14ac:dyDescent="0.25">
      <c r="E187" s="2" t="e">
        <f t="shared" si="84"/>
        <v>#DIV/0!</v>
      </c>
      <c r="H187">
        <f t="shared" si="82"/>
        <v>0</v>
      </c>
      <c r="M187">
        <f t="shared" si="81"/>
        <v>0</v>
      </c>
      <c r="O187">
        <f t="shared" si="83"/>
        <v>0</v>
      </c>
    </row>
    <row r="188" spans="5:15" x14ac:dyDescent="0.25">
      <c r="E188" s="2" t="e">
        <f t="shared" si="84"/>
        <v>#DIV/0!</v>
      </c>
      <c r="H188">
        <f t="shared" si="82"/>
        <v>0</v>
      </c>
      <c r="M188">
        <f t="shared" si="81"/>
        <v>0</v>
      </c>
      <c r="O188">
        <f t="shared" si="83"/>
        <v>0</v>
      </c>
    </row>
    <row r="189" spans="5:15" x14ac:dyDescent="0.25">
      <c r="E189" s="2" t="e">
        <f t="shared" si="84"/>
        <v>#DIV/0!</v>
      </c>
      <c r="H189">
        <f t="shared" si="82"/>
        <v>0</v>
      </c>
      <c r="M189">
        <f t="shared" si="81"/>
        <v>0</v>
      </c>
      <c r="O189">
        <f t="shared" si="83"/>
        <v>0</v>
      </c>
    </row>
    <row r="190" spans="5:15" x14ac:dyDescent="0.25">
      <c r="E190" s="2" t="e">
        <f t="shared" si="84"/>
        <v>#DIV/0!</v>
      </c>
      <c r="H190">
        <f t="shared" si="82"/>
        <v>0</v>
      </c>
      <c r="M190">
        <f t="shared" si="81"/>
        <v>0</v>
      </c>
      <c r="O190">
        <f t="shared" si="83"/>
        <v>0</v>
      </c>
    </row>
    <row r="191" spans="5:15" x14ac:dyDescent="0.25">
      <c r="E191" s="2" t="e">
        <f t="shared" si="84"/>
        <v>#DIV/0!</v>
      </c>
      <c r="H191">
        <f t="shared" si="82"/>
        <v>0</v>
      </c>
      <c r="M191">
        <f t="shared" si="81"/>
        <v>0</v>
      </c>
      <c r="O191">
        <f t="shared" si="83"/>
        <v>0</v>
      </c>
    </row>
    <row r="192" spans="5:15" x14ac:dyDescent="0.25">
      <c r="E192" s="2" t="e">
        <f t="shared" si="84"/>
        <v>#DIV/0!</v>
      </c>
      <c r="H192">
        <f t="shared" si="82"/>
        <v>0</v>
      </c>
      <c r="M192">
        <f t="shared" si="81"/>
        <v>0</v>
      </c>
      <c r="O192">
        <f t="shared" si="83"/>
        <v>0</v>
      </c>
    </row>
    <row r="193" spans="5:15" x14ac:dyDescent="0.25">
      <c r="E193" t="e">
        <f t="shared" si="84"/>
        <v>#DIV/0!</v>
      </c>
      <c r="H193">
        <f t="shared" si="82"/>
        <v>0</v>
      </c>
      <c r="M193">
        <f t="shared" si="81"/>
        <v>0</v>
      </c>
      <c r="O193">
        <f t="shared" si="83"/>
        <v>0</v>
      </c>
    </row>
    <row r="194" spans="5:15" x14ac:dyDescent="0.25">
      <c r="E194" t="e">
        <f t="shared" si="84"/>
        <v>#DIV/0!</v>
      </c>
      <c r="H194">
        <f t="shared" si="82"/>
        <v>0</v>
      </c>
      <c r="M194">
        <f t="shared" si="81"/>
        <v>0</v>
      </c>
      <c r="O194">
        <f t="shared" si="83"/>
        <v>0</v>
      </c>
    </row>
    <row r="195" spans="5:15" x14ac:dyDescent="0.25">
      <c r="E195" t="e">
        <f t="shared" si="84"/>
        <v>#DIV/0!</v>
      </c>
      <c r="H195">
        <f t="shared" si="82"/>
        <v>0</v>
      </c>
      <c r="M195">
        <f t="shared" si="81"/>
        <v>0</v>
      </c>
      <c r="O195">
        <f t="shared" si="83"/>
        <v>0</v>
      </c>
    </row>
    <row r="196" spans="5:15" x14ac:dyDescent="0.25">
      <c r="E196" t="e">
        <f t="shared" si="84"/>
        <v>#DIV/0!</v>
      </c>
      <c r="H196">
        <f t="shared" si="82"/>
        <v>0</v>
      </c>
      <c r="M196">
        <f t="shared" si="81"/>
        <v>0</v>
      </c>
      <c r="O196">
        <f t="shared" si="83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7U</vt:lpstr>
      <vt:lpstr>8U</vt:lpstr>
      <vt:lpstr>9U</vt:lpstr>
      <vt:lpstr>10U</vt:lpstr>
      <vt:lpstr>11U</vt:lpstr>
      <vt:lpstr>12U</vt:lpstr>
      <vt:lpstr>13U</vt:lpstr>
      <vt:lpstr>14U</vt:lpstr>
      <vt:lpstr>15U</vt:lpstr>
      <vt:lpstr>16U</vt:lpstr>
      <vt:lpstr>17U</vt:lpstr>
      <vt:lpstr>16U-17U</vt:lpstr>
      <vt:lpstr>17U-18U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Horne</dc:creator>
  <cp:lastModifiedBy>Chanthavong, Jordie</cp:lastModifiedBy>
  <dcterms:created xsi:type="dcterms:W3CDTF">2022-03-03T19:52:13Z</dcterms:created>
  <dcterms:modified xsi:type="dcterms:W3CDTF">2024-11-18T21:33:51Z</dcterms:modified>
</cp:coreProperties>
</file>